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steelorg.sharepoint.com/User Cloud/SUSTAINABILITY/1.0 Steel Sustainability Australia/1.4 SSA update v1.4/"/>
    </mc:Choice>
  </mc:AlternateContent>
  <xr:revisionPtr revIDLastSave="443" documentId="8_{080C48C6-1E64-4309-B725-1C8550BF7901}" xr6:coauthVersionLast="47" xr6:coauthVersionMax="47" xr10:uidLastSave="{E015A1D3-D5B0-41C6-AA3C-91295D65EDDD}"/>
  <bookViews>
    <workbookView xWindow="28680" yWindow="-120" windowWidth="29040" windowHeight="15720" firstSheet="1" activeTab="2" xr2:uid="{20F3A9FB-BF4C-4C1F-B4EC-DEB8B9F39B48}"/>
  </bookViews>
  <sheets>
    <sheet name="Change Log" sheetId="4" state="hidden" r:id="rId1"/>
    <sheet name="Instructions " sheetId="2" r:id="rId2"/>
    <sheet name="EPD Option 2" sheetId="7" r:id="rId3"/>
    <sheet name="Emission Factors " sheetId="10" r:id="rId4"/>
    <sheet name="Conversion Factors " sheetId="12" r:id="rId5"/>
    <sheet name="Emission Factors (Sources)" sheetId="3" state="hidden" r:id="rId6"/>
  </sheets>
  <externalReferences>
    <externalReference r:id="rId7"/>
  </externalReferences>
  <definedNames>
    <definedName name="_xlnm.Print_Area" localSheetId="2">'EPD Option 2'!$A$1:$J$101</definedName>
    <definedName name="REF_LIST_Initiatives" localSheetId="4">'[1]Recognised initiatives'!$B$5:$B$45</definedName>
    <definedName name="REF_LIST_Initiatives">'[1]Recognised initiatives'!$B$5:$B$45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5" i="7" l="1"/>
  <c r="B21" i="7"/>
  <c r="F100" i="7"/>
  <c r="F99" i="7"/>
  <c r="F98" i="7"/>
  <c r="F101" i="7"/>
  <c r="F96" i="7"/>
  <c r="F97" i="7"/>
  <c r="D22" i="12" l="1"/>
  <c r="D24" i="12"/>
  <c r="D44" i="7" l="1"/>
  <c r="D45" i="7"/>
  <c r="D46" i="7"/>
  <c r="D47" i="7"/>
  <c r="D48" i="7"/>
  <c r="D49" i="7"/>
  <c r="D50" i="7"/>
  <c r="D51" i="7"/>
  <c r="D52" i="7"/>
  <c r="D53" i="7"/>
  <c r="D36" i="7"/>
  <c r="D37" i="7"/>
  <c r="D38" i="7"/>
  <c r="D39" i="7"/>
  <c r="D40" i="7"/>
  <c r="D41" i="7"/>
  <c r="D42" i="7"/>
  <c r="D43" i="7"/>
  <c r="D28" i="7"/>
  <c r="D29" i="7"/>
  <c r="D30" i="7"/>
  <c r="D31" i="7"/>
  <c r="D32" i="7"/>
  <c r="D33" i="7"/>
  <c r="D34" i="7"/>
  <c r="D35" i="7"/>
  <c r="D21" i="7"/>
  <c r="D22" i="7"/>
  <c r="D23" i="7"/>
  <c r="D24" i="7"/>
  <c r="D25" i="7"/>
  <c r="D26" i="7"/>
  <c r="D27" i="7"/>
  <c r="B29" i="7"/>
  <c r="C29" i="7" s="1"/>
  <c r="B30" i="7"/>
  <c r="C30" i="7" s="1"/>
  <c r="B31" i="7"/>
  <c r="C31" i="7" s="1"/>
  <c r="B32" i="7"/>
  <c r="C32" i="7" s="1"/>
  <c r="B33" i="7"/>
  <c r="C33" i="7" s="1"/>
  <c r="B34" i="7"/>
  <c r="C34" i="7" s="1"/>
  <c r="B35" i="7"/>
  <c r="C35" i="7" s="1"/>
  <c r="B36" i="7"/>
  <c r="C36" i="7" s="1"/>
  <c r="B37" i="7"/>
  <c r="C37" i="7" s="1"/>
  <c r="B38" i="7"/>
  <c r="C38" i="7" s="1"/>
  <c r="B39" i="7"/>
  <c r="C39" i="7" s="1"/>
  <c r="B40" i="7"/>
  <c r="C40" i="7" s="1"/>
  <c r="B41" i="7"/>
  <c r="C41" i="7" s="1"/>
  <c r="B42" i="7"/>
  <c r="C42" i="7" s="1"/>
  <c r="B43" i="7"/>
  <c r="C43" i="7" s="1"/>
  <c r="B44" i="7"/>
  <c r="C44" i="7" s="1"/>
  <c r="B45" i="7"/>
  <c r="C45" i="7" s="1"/>
  <c r="B46" i="7"/>
  <c r="C46" i="7" s="1"/>
  <c r="B47" i="7"/>
  <c r="C47" i="7" s="1"/>
  <c r="B48" i="7"/>
  <c r="C48" i="7" s="1"/>
  <c r="B49" i="7"/>
  <c r="C49" i="7" s="1"/>
  <c r="B50" i="7"/>
  <c r="C50" i="7" s="1"/>
  <c r="B51" i="7"/>
  <c r="C51" i="7" s="1"/>
  <c r="B52" i="7"/>
  <c r="C52" i="7" s="1"/>
  <c r="B53" i="7"/>
  <c r="C53" i="7" s="1"/>
  <c r="B28" i="7"/>
  <c r="C28" i="7" s="1"/>
  <c r="B27" i="7"/>
  <c r="E40" i="7" l="1"/>
  <c r="F40" i="7" s="1"/>
  <c r="G40" i="7" s="1"/>
  <c r="E36" i="7"/>
  <c r="F36" i="7" s="1"/>
  <c r="G36" i="7" s="1"/>
  <c r="E34" i="7"/>
  <c r="F34" i="7" s="1"/>
  <c r="G34" i="7" s="1"/>
  <c r="E46" i="7"/>
  <c r="F46" i="7" s="1"/>
  <c r="G46" i="7" s="1"/>
  <c r="E30" i="7"/>
  <c r="F30" i="7" s="1"/>
  <c r="G30" i="7" s="1"/>
  <c r="E49" i="7"/>
  <c r="F49" i="7" s="1"/>
  <c r="G49" i="7" s="1"/>
  <c r="E41" i="7"/>
  <c r="F41" i="7" s="1"/>
  <c r="G41" i="7" s="1"/>
  <c r="E33" i="7"/>
  <c r="F33" i="7" s="1"/>
  <c r="G33" i="7" s="1"/>
  <c r="E51" i="7"/>
  <c r="F51" i="7" s="1"/>
  <c r="G51" i="7" s="1"/>
  <c r="E43" i="7"/>
  <c r="F43" i="7" s="1"/>
  <c r="G43" i="7" s="1"/>
  <c r="E35" i="7"/>
  <c r="F35" i="7" s="1"/>
  <c r="G35" i="7" s="1"/>
  <c r="E47" i="7"/>
  <c r="F47" i="7" s="1"/>
  <c r="G47" i="7" s="1"/>
  <c r="E39" i="7"/>
  <c r="F39" i="7" s="1"/>
  <c r="G39" i="7" s="1"/>
  <c r="E31" i="7"/>
  <c r="F31" i="7" s="1"/>
  <c r="G31" i="7" s="1"/>
  <c r="E53" i="7"/>
  <c r="F53" i="7" s="1"/>
  <c r="G53" i="7" s="1"/>
  <c r="E45" i="7"/>
  <c r="F45" i="7" s="1"/>
  <c r="G45" i="7" s="1"/>
  <c r="E37" i="7"/>
  <c r="F37" i="7" s="1"/>
  <c r="G37" i="7" s="1"/>
  <c r="E29" i="7"/>
  <c r="F29" i="7" s="1"/>
  <c r="G29" i="7" s="1"/>
  <c r="E52" i="7"/>
  <c r="F52" i="7" s="1"/>
  <c r="G52" i="7" s="1"/>
  <c r="E50" i="7"/>
  <c r="F50" i="7" s="1"/>
  <c r="G50" i="7" s="1"/>
  <c r="E48" i="7"/>
  <c r="F48" i="7" s="1"/>
  <c r="G48" i="7" s="1"/>
  <c r="E44" i="7"/>
  <c r="F44" i="7" s="1"/>
  <c r="G44" i="7" s="1"/>
  <c r="E42" i="7"/>
  <c r="F42" i="7" s="1"/>
  <c r="G42" i="7" s="1"/>
  <c r="E38" i="7"/>
  <c r="F38" i="7" s="1"/>
  <c r="G38" i="7" s="1"/>
  <c r="E32" i="7"/>
  <c r="F32" i="7" s="1"/>
  <c r="G32" i="7" s="1"/>
  <c r="E28" i="7"/>
  <c r="F28" i="7" s="1"/>
  <c r="G28" i="7" s="1"/>
  <c r="B24" i="7" l="1"/>
  <c r="B25" i="7"/>
  <c r="B26" i="7"/>
  <c r="H100" i="7" l="1"/>
  <c r="H99" i="7"/>
  <c r="H98" i="7"/>
  <c r="H97" i="7"/>
  <c r="H101" i="7"/>
  <c r="H95" i="7"/>
  <c r="H96" i="7" l="1"/>
  <c r="H102" i="7" s="1"/>
  <c r="F102" i="7"/>
  <c r="B22" i="7"/>
  <c r="B23" i="7"/>
  <c r="C21" i="7" l="1"/>
  <c r="C22" i="7"/>
  <c r="C26" i="7"/>
  <c r="E26" i="7" s="1"/>
  <c r="C25" i="7"/>
  <c r="E25" i="7" s="1"/>
  <c r="C27" i="7"/>
  <c r="C24" i="7"/>
  <c r="E24" i="7" s="1"/>
  <c r="C23" i="7"/>
  <c r="E27" i="7" l="1"/>
  <c r="F27" i="7" s="1"/>
  <c r="G27" i="7" s="1"/>
  <c r="E23" i="7" l="1"/>
  <c r="F23" i="7" s="1"/>
  <c r="G23" i="7" s="1"/>
  <c r="E22" i="7"/>
  <c r="F22" i="7" s="1"/>
  <c r="G22" i="7" s="1"/>
  <c r="F25" i="7"/>
  <c r="G25" i="7" s="1"/>
  <c r="F26" i="7"/>
  <c r="G26" i="7" s="1"/>
  <c r="E21" i="7" l="1"/>
  <c r="F21" i="7" s="1"/>
  <c r="G21" i="7" s="1"/>
  <c r="F24" i="7" l="1"/>
  <c r="G24"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Melinda Coles</author>
  </authors>
  <commentList>
    <comment ref="D95" authorId="0" shapeId="0" xr:uid="{2F9814C0-7ABF-493D-AC73-C60E4F0C6660}">
      <text>
        <r>
          <rPr>
            <b/>
            <sz val="9"/>
            <color indexed="81"/>
            <rFont val="Tahoma"/>
            <family val="2"/>
          </rPr>
          <t>Enter units in kWh</t>
        </r>
      </text>
    </comment>
    <comment ref="D96" authorId="0" shapeId="0" xr:uid="{F4257F6F-7508-4A78-AED4-1182B435EE91}">
      <text>
        <r>
          <rPr>
            <b/>
            <sz val="9"/>
            <color indexed="81"/>
            <rFont val="Tahoma"/>
            <family val="2"/>
          </rPr>
          <t>Enter units in kWh</t>
        </r>
        <r>
          <rPr>
            <sz val="9"/>
            <color indexed="81"/>
            <rFont val="Tahoma"/>
            <family val="2"/>
          </rPr>
          <t xml:space="preserve">
</t>
        </r>
      </text>
    </comment>
    <comment ref="D97" authorId="0" shapeId="0" xr:uid="{50C32A8F-8ACA-48F5-B2C8-3489095C9917}">
      <text>
        <r>
          <rPr>
            <b/>
            <sz val="9"/>
            <color indexed="81"/>
            <rFont val="Tahoma"/>
            <family val="2"/>
          </rPr>
          <t>Enter units in kWh</t>
        </r>
      </text>
    </comment>
    <comment ref="D98" authorId="0" shapeId="0" xr:uid="{DDC17E06-F290-4E72-AB73-60734F0B7154}">
      <text>
        <r>
          <rPr>
            <b/>
            <sz val="9"/>
            <color indexed="81"/>
            <rFont val="Tahoma"/>
            <family val="2"/>
          </rPr>
          <t>Enter units in GJ</t>
        </r>
      </text>
    </comment>
    <comment ref="D99" authorId="0" shapeId="0" xr:uid="{9286706D-BB58-4E76-92DB-56E4BAD727CB}">
      <text>
        <r>
          <rPr>
            <b/>
            <sz val="9"/>
            <color indexed="81"/>
            <rFont val="Tahoma"/>
            <family val="2"/>
          </rPr>
          <t>Enter units in Litres</t>
        </r>
      </text>
    </comment>
    <comment ref="D100" authorId="0" shapeId="0" xr:uid="{2856B475-7BDB-47CF-B1BF-4B91FFB2EF1D}">
      <text>
        <r>
          <rPr>
            <b/>
            <sz val="9"/>
            <color indexed="81"/>
            <rFont val="Tahoma"/>
            <family val="2"/>
          </rPr>
          <t>Enter units in Litres</t>
        </r>
      </text>
    </comment>
  </commentList>
</comments>
</file>

<file path=xl/sharedStrings.xml><?xml version="1.0" encoding="utf-8"?>
<sst xmlns="http://schemas.openxmlformats.org/spreadsheetml/2006/main" count="308" uniqueCount="188">
  <si>
    <t>Change Log</t>
  </si>
  <si>
    <t>Version</t>
  </si>
  <si>
    <t>Date</t>
  </si>
  <si>
    <t>Changes</t>
  </si>
  <si>
    <t>Author</t>
  </si>
  <si>
    <t>Reviewer</t>
  </si>
  <si>
    <t>A</t>
  </si>
  <si>
    <t xml:space="preserve">Initial </t>
  </si>
  <si>
    <t>TW</t>
  </si>
  <si>
    <t>Reviewed</t>
  </si>
  <si>
    <t>NS</t>
  </si>
  <si>
    <t>Draft release to client</t>
  </si>
  <si>
    <t>Updated Emission Factors and fixed formatting</t>
  </si>
  <si>
    <t xml:space="preserve">Emission Factors updated to 2022. Updated post review. </t>
  </si>
  <si>
    <t>JB</t>
  </si>
  <si>
    <t>Updated after JB review</t>
  </si>
  <si>
    <t>Instructions:</t>
  </si>
  <si>
    <t xml:space="preserve">Shaded in cells contain calculations or fixed numbers and don't need to be filled out. </t>
  </si>
  <si>
    <t>Please ensure the correct Emission Factors are used based on the site location and fuel type</t>
  </si>
  <si>
    <t>Please use EPD Option 2  if you have a steel feedstock supplier’s verified, published Environmental Product Declaration (compliant with EN 15804) that you are providing.</t>
  </si>
  <si>
    <t>Applicability and limitations:</t>
  </si>
  <si>
    <t xml:space="preserve">* This document has been prepared by thinkstep-anz with all reasonable skill and diligence within the agreed scope, time and budget available for the work. </t>
  </si>
  <si>
    <t>Credit 2.2 Environmental Product Declaration</t>
  </si>
  <si>
    <t>Instructions</t>
  </si>
  <si>
    <t xml:space="preserve">Applicant Company Name </t>
  </si>
  <si>
    <t xml:space="preserve">Site Name </t>
  </si>
  <si>
    <t>Site Location</t>
  </si>
  <si>
    <t>Reporting Year</t>
  </si>
  <si>
    <t xml:space="preserve">The template will convert the EPD GWP to kg CO2 eq./tonne in the Total Fabrication GWP table. </t>
  </si>
  <si>
    <t>Total Annual Steel Production (tonnes)</t>
  </si>
  <si>
    <t xml:space="preserve">Total Fabrication GWP </t>
  </si>
  <si>
    <t xml:space="preserve">You will not need to enter any information in this section. The template will calculate the Total Fabrication GWP using the information you have entered. </t>
  </si>
  <si>
    <t>Environmental Impacts 
(Module A1-A3):</t>
  </si>
  <si>
    <t>Resource Use (Module A1-A3):</t>
  </si>
  <si>
    <t>Applicant Energy Use (Annual)</t>
  </si>
  <si>
    <t>You will need to select whether the energy is from a renewable or non-renewable source.</t>
  </si>
  <si>
    <t>Total Applicant GWP</t>
  </si>
  <si>
    <t xml:space="preserve">Please do not fill anything out in this table. It will be calculated for you. </t>
  </si>
  <si>
    <t>Product</t>
  </si>
  <si>
    <t>Applicant GWP
(kg CO2 eq./tonne)</t>
  </si>
  <si>
    <t>EPD GWP
(kg CO2 eq./tonne)</t>
  </si>
  <si>
    <t>Total GWP
(kg CO2 eq./tonne)</t>
  </si>
  <si>
    <t>Applicant % of total GWP</t>
  </si>
  <si>
    <t>10% threshold met?</t>
  </si>
  <si>
    <t>Environmental Impacts (Module A1-A3)</t>
  </si>
  <si>
    <t xml:space="preserve">Please fill in the table using the information found in Environmental Impacts table in the EPD for each product. </t>
  </si>
  <si>
    <t xml:space="preserve">Please ensure all impact data is entered as kgs - data may need to be converted if different units are used in your EPD. </t>
  </si>
  <si>
    <t>Product Name</t>
  </si>
  <si>
    <t>Declared Unit in EPD (e.g. tonne, kg, m₂)</t>
  </si>
  <si>
    <t>Global warming potential (GWP)
(kg CO2 eq./Declared Unit)</t>
  </si>
  <si>
    <t>Ozone depletion potential (ODP)
(kg CFC 11 eq./Declared Unit)</t>
  </si>
  <si>
    <t>Acidification potential (AP)
(kg SO2 eq./Declared Unit)</t>
  </si>
  <si>
    <t>Bluescope Hot Rolled Coil</t>
  </si>
  <si>
    <t>kg</t>
  </si>
  <si>
    <t>Bluescope Welded Beams &amp; Columns</t>
  </si>
  <si>
    <t>Applicant Energy Use (ANNUAL)</t>
  </si>
  <si>
    <t xml:space="preserve">Please complete the Renewable Energy, Annual energy consumption, and Emission Factors columns. </t>
  </si>
  <si>
    <t xml:space="preserve">Energy Source </t>
  </si>
  <si>
    <t>Renewable</t>
  </si>
  <si>
    <t xml:space="preserve"> Annual energy usage</t>
  </si>
  <si>
    <t>Unit</t>
  </si>
  <si>
    <t>Emission Factors - Refer to the Emission Factors Tab.</t>
  </si>
  <si>
    <t>Total Emissions 
(kg.CO2-e p a./tonne steel)</t>
  </si>
  <si>
    <t>Purchased Electricity (kWh)</t>
  </si>
  <si>
    <t>No</t>
  </si>
  <si>
    <t>kWh/p.a</t>
  </si>
  <si>
    <t>Onsite Renewable Energy (kWh)</t>
  </si>
  <si>
    <t>Yes</t>
  </si>
  <si>
    <t>Offsite Renewable Energy (kWh)</t>
  </si>
  <si>
    <t>Natural Gas (GJ)</t>
  </si>
  <si>
    <t>GJ/p.a</t>
  </si>
  <si>
    <t>LPG (L)</t>
  </si>
  <si>
    <t>Diesel Fuel (L)</t>
  </si>
  <si>
    <t>Total</t>
  </si>
  <si>
    <t>Fuel Type</t>
  </si>
  <si>
    <t xml:space="preserve">Unit </t>
  </si>
  <si>
    <t>Emission Factor</t>
  </si>
  <si>
    <t xml:space="preserve">Onsite Renewable Energy </t>
  </si>
  <si>
    <t>kWh</t>
  </si>
  <si>
    <t xml:space="preserve">Offsite Renewable Energy </t>
  </si>
  <si>
    <t xml:space="preserve">Natural Gas - NSW &amp; ACT - Metro </t>
  </si>
  <si>
    <t>GJ</t>
  </si>
  <si>
    <t xml:space="preserve">Natural Gas - NSW &amp; ACT - Non-metro </t>
  </si>
  <si>
    <t xml:space="preserve">Natural Gas - Victoria - Metro </t>
  </si>
  <si>
    <t xml:space="preserve">Natural Gas - Victoria - Non-metro </t>
  </si>
  <si>
    <t xml:space="preserve">Natural Gas - Queensland - Metro </t>
  </si>
  <si>
    <t xml:space="preserve">Natural Gas - Queensland - Non-metro </t>
  </si>
  <si>
    <t xml:space="preserve">Natural Gas - South Australia - Metro </t>
  </si>
  <si>
    <t xml:space="preserve">Natural Gas - South Australia - Non-metro </t>
  </si>
  <si>
    <t xml:space="preserve">Natural Gas - Western Australia - Metro </t>
  </si>
  <si>
    <t xml:space="preserve">Natural Gas - Western Australia - Non-metro </t>
  </si>
  <si>
    <t xml:space="preserve">Natural Gas - Tasmania - Metro </t>
  </si>
  <si>
    <t>NA</t>
  </si>
  <si>
    <t>Natural Gas - Tasmania - Non-metro</t>
  </si>
  <si>
    <t xml:space="preserve">Natural Gas - Northern Territory - Metro </t>
  </si>
  <si>
    <t xml:space="preserve">Natural Gas - Northern Territory - Non-metro </t>
  </si>
  <si>
    <t xml:space="preserve">LPG </t>
  </si>
  <si>
    <t>L</t>
  </si>
  <si>
    <t xml:space="preserve">Diesel Fuel </t>
  </si>
  <si>
    <t>Purchased Electricity (ACT, NSW)</t>
  </si>
  <si>
    <t>KWh</t>
  </si>
  <si>
    <t>Purchased Electricity (Victoria)</t>
  </si>
  <si>
    <t>Purchased Electricity (Queensland)</t>
  </si>
  <si>
    <t>Purchased Electricity (South Australia)</t>
  </si>
  <si>
    <t>Purchased Electricity (Western Australia)</t>
  </si>
  <si>
    <t>Purchased Electricity (Tasmania)</t>
  </si>
  <si>
    <t>Purchased Electricity (Northern Territory)</t>
  </si>
  <si>
    <t>Purchased Electricity (Australia)</t>
  </si>
  <si>
    <t>Natural Gas</t>
  </si>
  <si>
    <t>LPG</t>
  </si>
  <si>
    <t>Diesel oil</t>
  </si>
  <si>
    <t>Fuel combustion</t>
  </si>
  <si>
    <t>Scope 3 Emission Factor
(kg CO2-e/GJ)</t>
  </si>
  <si>
    <t>Source</t>
  </si>
  <si>
    <t>NGA Factors - November 2022; Table 6</t>
  </si>
  <si>
    <t>Gasoline (other than for use as fuel in an aircraft)</t>
  </si>
  <si>
    <t>Black Coal</t>
  </si>
  <si>
    <t>NGA Factors - November 2022; Table 2</t>
  </si>
  <si>
    <t>Black Coal (Sub-bituminous)</t>
  </si>
  <si>
    <t>Purchased electricity</t>
  </si>
  <si>
    <t>State, Territory or grid description</t>
  </si>
  <si>
    <t>Scope 2 Emission Factors</t>
  </si>
  <si>
    <t xml:space="preserve">Scope 3 Emission Factors </t>
  </si>
  <si>
    <t>NGA Factors - November 2022 - Table 1 Indirect (Scope 2 and Scope 3) emissions from consumption of purchased electricity from a grid</t>
  </si>
  <si>
    <r>
      <t>kg CO</t>
    </r>
    <r>
      <rPr>
        <vertAlign val="subscript"/>
        <sz val="9"/>
        <color theme="0"/>
        <rFont val="Times New Roman"/>
        <family val="1"/>
      </rPr>
      <t>2</t>
    </r>
    <r>
      <rPr>
        <sz val="9"/>
        <color theme="0"/>
        <rFont val="Calibri"/>
        <family val="2"/>
        <scheme val="minor"/>
      </rPr>
      <t>‑e/kWh</t>
    </r>
  </si>
  <si>
    <r>
      <t>kg CO</t>
    </r>
    <r>
      <rPr>
        <vertAlign val="subscript"/>
        <sz val="9"/>
        <color theme="0"/>
        <rFont val="Times New Roman"/>
        <family val="1"/>
      </rPr>
      <t>2</t>
    </r>
    <r>
      <rPr>
        <sz val="9"/>
        <color theme="0"/>
        <rFont val="Calibri"/>
        <family val="2"/>
        <scheme val="minor"/>
      </rPr>
      <t>‑e/GJ</t>
    </r>
  </si>
  <si>
    <t>New South Wales and Australian Capital Territory</t>
  </si>
  <si>
    <t>Victoria</t>
  </si>
  <si>
    <t>Queensland</t>
  </si>
  <si>
    <t>South Australia</t>
  </si>
  <si>
    <t>Western Australia -</t>
  </si>
  <si>
    <t xml:space="preserve">South West Interconnected System (SWIS) </t>
  </si>
  <si>
    <t>Tasmania</t>
  </si>
  <si>
    <t>Northern territory -</t>
  </si>
  <si>
    <t xml:space="preserve">Darwin Katherine Interconnected System (DKIS) </t>
  </si>
  <si>
    <t xml:space="preserve">Western Australia - North Western Interconnected System (NWIS) </t>
  </si>
  <si>
    <t>NE</t>
  </si>
  <si>
    <t>National</t>
  </si>
  <si>
    <t>State or territory</t>
  </si>
  <si>
    <r>
      <t>Scope 3 Emission Factors for Natural Gas (kg CO</t>
    </r>
    <r>
      <rPr>
        <b/>
        <vertAlign val="subscript"/>
        <sz val="11"/>
        <color theme="0"/>
        <rFont val="Calibri"/>
        <family val="2"/>
        <scheme val="minor"/>
      </rPr>
      <t>2</t>
    </r>
    <r>
      <rPr>
        <b/>
        <sz val="11"/>
        <color theme="0"/>
        <rFont val="Calibri"/>
        <family val="2"/>
        <scheme val="minor"/>
      </rPr>
      <t>-e /GJ)</t>
    </r>
  </si>
  <si>
    <t xml:space="preserve">NGA Factors - November 2022 - Table 4 Indirect (Scope 3) emissions from consumption of natural gas </t>
  </si>
  <si>
    <t>Metro</t>
  </si>
  <si>
    <t xml:space="preserve">Non-metro </t>
  </si>
  <si>
    <t>New South Wales and ACT</t>
  </si>
  <si>
    <t xml:space="preserve">Queensland </t>
  </si>
  <si>
    <t>Western Australia</t>
  </si>
  <si>
    <t>C</t>
  </si>
  <si>
    <t xml:space="preserve">Northern Terriroty </t>
  </si>
  <si>
    <t>Eutrophication potential (EP) - freshwater
(kg PO¾- eq./Declared Unit)</t>
  </si>
  <si>
    <t>Photochemical oxidation creation potential (POCP)
(kg C₂H₂ eq./Declared Unit)</t>
  </si>
  <si>
    <t>Fill in all details in the table on the left.</t>
  </si>
  <si>
    <t xml:space="preserve">Fill in all columns in the table using the information found in the EPD for your product. </t>
  </si>
  <si>
    <t>SSA Credit 2.2 - Environmental Product Declaration Form v1.6</t>
  </si>
  <si>
    <t>Note on Declared Units</t>
  </si>
  <si>
    <t>Applicant Details</t>
  </si>
  <si>
    <t xml:space="preserve">Enter the amount of each energy source that was used for the reported year.
</t>
  </si>
  <si>
    <t>Emission Factor Unit</t>
  </si>
  <si>
    <t>kgCO2e/kWh</t>
  </si>
  <si>
    <t>kgCO2e/GJ</t>
  </si>
  <si>
    <t>kgCO2e/KWh</t>
  </si>
  <si>
    <t>Original Unit</t>
  </si>
  <si>
    <t>Desired Unit</t>
  </si>
  <si>
    <t>Conversion Factor</t>
  </si>
  <si>
    <t>Electricity</t>
  </si>
  <si>
    <t>Wh</t>
  </si>
  <si>
    <t>MWh</t>
  </si>
  <si>
    <t>GWh</t>
  </si>
  <si>
    <t>J</t>
  </si>
  <si>
    <t>kJ</t>
  </si>
  <si>
    <t>MJ</t>
  </si>
  <si>
    <t>TJ</t>
  </si>
  <si>
    <t>Coal</t>
  </si>
  <si>
    <t>t</t>
  </si>
  <si>
    <t>kL</t>
  </si>
  <si>
    <t>Emission factors updated to 2024. ThinkStep logo removed. Minor editing</t>
  </si>
  <si>
    <t>MC</t>
  </si>
  <si>
    <t xml:space="preserve">For other fuel types refer to the National Greenhouse Accounts Factors 2024 </t>
  </si>
  <si>
    <t>https://www.dcceew.gov.au/climate-change/publications/national-greenhouse-accounts-factors-2024</t>
  </si>
  <si>
    <t>Use the "Other energy source" to add another energy source if it is not on the list. Use the National Greenhouse Accounts Factors 2024 to determine the emissions factor - https://www.dcceew.gov.au/climate-change/publications/national-greenhouse-accounts-factors-2024</t>
  </si>
  <si>
    <t xml:space="preserve">Other Energy Source </t>
  </si>
  <si>
    <t xml:space="preserve">* This document was created based on information available at the time of development (November 2022) and is subject to change with time. Emission factors are updated in accordance with the National Greenhouse Accounts Factors 2024 </t>
  </si>
  <si>
    <t xml:space="preserve">Declared units are entered into the Environmental Impacts table. 
</t>
  </si>
  <si>
    <t xml:space="preserve">If the declared unit in your EPD is 1m₂ please use the EPD conversion of kg/m₂ and ensure information is entered using mass. Declared units in mass are generally either 1kg or 1t. </t>
  </si>
  <si>
    <t>Each state has different Emissions Factors for electricity and natural gas. Check the Emissions Factors Tab and enter the relevant EF for your state.</t>
  </si>
  <si>
    <t xml:space="preserve">Applicant Details </t>
  </si>
  <si>
    <t xml:space="preserve">SSA Certification Level </t>
  </si>
  <si>
    <r>
      <rPr>
        <b/>
        <i/>
        <sz val="11"/>
        <color theme="1"/>
        <rFont val="Arial"/>
        <family val="2"/>
      </rPr>
      <t>EPD Option 2:</t>
    </r>
    <r>
      <rPr>
        <i/>
        <sz val="11"/>
        <color theme="1"/>
        <rFont val="Arial"/>
        <family val="2"/>
      </rPr>
      <t xml:space="preserve"> Use this Form if you manufacture a defined steel product range. The Form will calculate the carbon emissions generated by your site's manufacturing and the percentage of your sites contribution to the total GWP of the finished product (based on the EPD + manufacturing site GWP).  Please refer to the SSA Certification Program Technical Requirements for full details of the requirements of this option. </t>
    </r>
  </si>
  <si>
    <t>Annual energy useage 
(kWh or GJ/tonne steel)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</si>
</sst>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C09]dd\-mmmm\-yyyy;@"/>
    <numFmt numFmtId="165" formatCode="0.0"/>
    <numFmt numFmtId="166" formatCode="0.0%"/>
  </numFmts>
  <fonts count="34" x14ac:knownFonts="1">
    <font>
      <sz val="11"/>
      <color theme="1"/>
      <name val="Calibri"/>
      <family val="2"/>
      <scheme val="minor"/>
    </font>
    <font>
      <b/>
      <sz val="11"/>
      <color theme="0"/>
      <name val="Calibri"/>
      <family val="2"/>
      <scheme val="minor"/>
    </font>
    <font>
      <sz val="12"/>
      <color theme="1"/>
      <name val="Calibri"/>
      <family val="2"/>
      <scheme val="minor"/>
    </font>
    <font>
      <sz val="10"/>
      <color theme="1"/>
      <name val="Calibri"/>
      <family val="2"/>
      <scheme val="minor"/>
    </font>
    <font>
      <b/>
      <sz val="14"/>
      <color theme="0"/>
      <name val="Calibri"/>
      <family val="2"/>
      <scheme val="minor"/>
    </font>
    <font>
      <sz val="10"/>
      <color theme="1"/>
      <name val="Arial"/>
      <family val="2"/>
    </font>
    <font>
      <b/>
      <sz val="14"/>
      <color rgb="FF534698"/>
      <name val="Arial"/>
      <family val="2"/>
    </font>
    <font>
      <sz val="8"/>
      <name val="Calibri"/>
      <family val="2"/>
      <scheme val="minor"/>
    </font>
    <font>
      <sz val="11"/>
      <color theme="1"/>
      <name val="Calibri"/>
      <family val="2"/>
      <scheme val="minor"/>
    </font>
    <font>
      <b/>
      <sz val="12"/>
      <color theme="8"/>
      <name val="Calibri"/>
      <family val="2"/>
      <scheme val="minor"/>
    </font>
    <font>
      <sz val="12"/>
      <color theme="8"/>
      <name val="Calibri"/>
      <family val="2"/>
      <scheme val="minor"/>
    </font>
    <font>
      <b/>
      <sz val="10"/>
      <color theme="0"/>
      <name val="Calibri"/>
      <family val="2"/>
      <scheme val="minor"/>
    </font>
    <font>
      <sz val="9"/>
      <color theme="0"/>
      <name val="Calibri"/>
      <family val="2"/>
      <scheme val="minor"/>
    </font>
    <font>
      <sz val="11"/>
      <name val="Calibri"/>
      <family val="2"/>
      <scheme val="minor"/>
    </font>
    <font>
      <b/>
      <u/>
      <sz val="18"/>
      <color theme="1"/>
      <name val="Arial"/>
      <family val="2"/>
    </font>
    <font>
      <b/>
      <u/>
      <sz val="14"/>
      <color theme="1"/>
      <name val="Arial"/>
      <family val="2"/>
    </font>
    <font>
      <b/>
      <vertAlign val="subscript"/>
      <sz val="11"/>
      <color theme="0"/>
      <name val="Calibri"/>
      <family val="2"/>
      <scheme val="minor"/>
    </font>
    <font>
      <vertAlign val="subscript"/>
      <sz val="9"/>
      <color theme="0"/>
      <name val="Times New Roman"/>
      <family val="1"/>
    </font>
    <font>
      <b/>
      <sz val="14"/>
      <color rgb="FFE46025"/>
      <name val="Arial"/>
      <family val="2"/>
    </font>
    <font>
      <sz val="11"/>
      <color theme="1"/>
      <name val="Arial"/>
      <family val="2"/>
    </font>
    <font>
      <sz val="11"/>
      <name val="Arial"/>
      <family val="2"/>
    </font>
    <font>
      <b/>
      <sz val="14"/>
      <color theme="0"/>
      <name val="Arial"/>
      <family val="2"/>
    </font>
    <font>
      <i/>
      <sz val="11"/>
      <color theme="1"/>
      <name val="Arial"/>
      <family val="2"/>
    </font>
    <font>
      <b/>
      <i/>
      <sz val="11"/>
      <color theme="1"/>
      <name val="Arial"/>
      <family val="2"/>
    </font>
    <font>
      <b/>
      <sz val="11"/>
      <color theme="0"/>
      <name val="Arial"/>
      <family val="2"/>
    </font>
    <font>
      <b/>
      <sz val="11"/>
      <name val="Arial"/>
      <family val="2"/>
    </font>
    <font>
      <b/>
      <sz val="11"/>
      <color rgb="FF534698"/>
      <name val="Arial"/>
      <family val="2"/>
    </font>
    <font>
      <b/>
      <sz val="11"/>
      <color theme="1"/>
      <name val="Arial"/>
      <family val="2"/>
    </font>
    <font>
      <b/>
      <i/>
      <sz val="11"/>
      <name val="Arial"/>
      <family val="2"/>
    </font>
    <font>
      <u/>
      <sz val="11"/>
      <color theme="10"/>
      <name val="Calibri"/>
      <family val="2"/>
      <scheme val="minor"/>
    </font>
    <font>
      <u/>
      <sz val="11"/>
      <color theme="10"/>
      <name val="Arial"/>
      <family val="2"/>
    </font>
    <font>
      <sz val="9"/>
      <color indexed="81"/>
      <name val="Tahoma"/>
      <family val="2"/>
    </font>
    <font>
      <i/>
      <sz val="10"/>
      <color theme="1"/>
      <name val="Arial"/>
      <family val="2"/>
    </font>
    <font>
      <b/>
      <sz val="9"/>
      <color indexed="81"/>
      <name val="Tahoma"/>
      <family val="2"/>
    </font>
  </fonts>
  <fills count="10">
    <fill>
      <patternFill patternType="none"/>
    </fill>
    <fill>
      <patternFill patternType="gray125"/>
    </fill>
    <fill>
      <patternFill patternType="solid">
        <fgColor rgb="FF534698"/>
        <bgColor indexed="64"/>
      </patternFill>
    </fill>
    <fill>
      <patternFill patternType="solid">
        <fgColor theme="0"/>
        <bgColor theme="0"/>
      </patternFill>
    </fill>
    <fill>
      <patternFill patternType="solid">
        <fgColor rgb="FFFFFFFF"/>
        <bgColor rgb="FFFFFFFF"/>
      </patternFill>
    </fill>
    <fill>
      <patternFill patternType="solid">
        <fgColor rgb="FFE46025"/>
        <bgColor indexed="64"/>
      </patternFill>
    </fill>
    <fill>
      <patternFill patternType="solid">
        <fgColor rgb="FFCACED1"/>
        <bgColor indexed="64"/>
      </patternFill>
    </fill>
    <fill>
      <patternFill patternType="solid">
        <fgColor rgb="FF71797F"/>
        <bgColor indexed="64"/>
      </patternFill>
    </fill>
    <fill>
      <patternFill patternType="solid">
        <fgColor rgb="FFCACED1"/>
        <bgColor theme="0"/>
      </patternFill>
    </fill>
    <fill>
      <patternFill patternType="solid">
        <fgColor rgb="FFCACED1"/>
        <bgColor rgb="FFFFFFFF"/>
      </patternFill>
    </fill>
  </fills>
  <borders count="3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auto="1"/>
      </top>
      <bottom style="thin">
        <color auto="1"/>
      </bottom>
      <diagonal/>
    </border>
    <border>
      <left/>
      <right/>
      <top style="thin">
        <color auto="1"/>
      </top>
      <bottom/>
      <diagonal/>
    </border>
    <border>
      <left style="thin">
        <color theme="4" tint="0.39997558519241921"/>
      </left>
      <right/>
      <top style="thin">
        <color theme="4" tint="0.39997558519241921"/>
      </top>
      <bottom style="thin">
        <color indexed="64"/>
      </bottom>
      <diagonal/>
    </border>
    <border>
      <left/>
      <right/>
      <top style="thin">
        <color theme="4" tint="0.39997558519241921"/>
      </top>
      <bottom style="thin">
        <color indexed="64"/>
      </bottom>
      <diagonal/>
    </border>
    <border>
      <left style="thin">
        <color theme="4" tint="0.39997558519241921"/>
      </left>
      <right/>
      <top style="thin">
        <color auto="1"/>
      </top>
      <bottom style="thin">
        <color auto="1"/>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top style="thin">
        <color auto="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style="thin">
        <color indexed="64"/>
      </right>
      <top/>
      <bottom style="thin">
        <color indexed="64"/>
      </bottom>
      <diagonal/>
    </border>
    <border>
      <left/>
      <right style="thin">
        <color indexed="64"/>
      </right>
      <top style="thin">
        <color theme="4" tint="0.39997558519241921"/>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theme="4" tint="0.39997558519241921"/>
      </top>
      <bottom style="thin">
        <color theme="4" tint="0.39997558519241921"/>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theme="4" tint="0.39997558519241921"/>
      </left>
      <right/>
      <top style="double">
        <color theme="4"/>
      </top>
      <bottom style="thin">
        <color theme="4" tint="0.39997558519241921"/>
      </bottom>
      <diagonal/>
    </border>
    <border>
      <left/>
      <right/>
      <top style="double">
        <color theme="4"/>
      </top>
      <bottom style="thin">
        <color theme="4" tint="0.39997558519241921"/>
      </bottom>
      <diagonal/>
    </border>
    <border>
      <left/>
      <right style="thin">
        <color theme="4" tint="0.39997558519241921"/>
      </right>
      <top style="double">
        <color theme="4"/>
      </top>
      <bottom style="thin">
        <color theme="4" tint="0.39997558519241921"/>
      </bottom>
      <diagonal/>
    </border>
    <border>
      <left style="thin">
        <color theme="4" tint="0.39997558519241921"/>
      </left>
      <right/>
      <top style="thin">
        <color auto="1"/>
      </top>
      <bottom style="thin">
        <color theme="4" tint="0.39997558519241921"/>
      </bottom>
      <diagonal/>
    </border>
    <border>
      <left style="thin">
        <color theme="4" tint="0.39997558519241921"/>
      </left>
      <right/>
      <top/>
      <bottom/>
      <diagonal/>
    </border>
  </borders>
  <cellStyleXfs count="8">
    <xf numFmtId="0" fontId="0" fillId="0" borderId="0"/>
    <xf numFmtId="0" fontId="2" fillId="0" borderId="0"/>
    <xf numFmtId="0" fontId="8" fillId="0" borderId="0"/>
    <xf numFmtId="0" fontId="8" fillId="0" borderId="0"/>
    <xf numFmtId="164" fontId="8" fillId="0" borderId="0"/>
    <xf numFmtId="9" fontId="8" fillId="0" borderId="0" applyFont="0" applyFill="0" applyBorder="0" applyAlignment="0" applyProtection="0"/>
    <xf numFmtId="43" fontId="8" fillId="0" borderId="0" applyFont="0" applyFill="0" applyBorder="0" applyAlignment="0" applyProtection="0"/>
    <xf numFmtId="0" fontId="29" fillId="0" borderId="0" applyNumberFormat="0" applyFill="0" applyBorder="0" applyAlignment="0" applyProtection="0"/>
  </cellStyleXfs>
  <cellXfs count="158">
    <xf numFmtId="0" fontId="0" fillId="0" borderId="0" xfId="0"/>
    <xf numFmtId="0" fontId="0" fillId="0" borderId="0" xfId="0" applyAlignment="1">
      <alignment vertical="center"/>
    </xf>
    <xf numFmtId="0" fontId="0" fillId="0" borderId="0" xfId="0" applyAlignment="1">
      <alignment horizontal="left" vertical="center"/>
    </xf>
    <xf numFmtId="0" fontId="0" fillId="0" borderId="0" xfId="0" applyAlignment="1">
      <alignment vertical="center" wrapText="1"/>
    </xf>
    <xf numFmtId="0" fontId="3" fillId="0" borderId="0" xfId="0" applyFont="1" applyAlignment="1">
      <alignment vertical="center" wrapText="1"/>
    </xf>
    <xf numFmtId="0" fontId="1" fillId="2" borderId="0" xfId="0" applyFont="1" applyFill="1" applyAlignment="1">
      <alignment vertical="center" wrapText="1"/>
    </xf>
    <xf numFmtId="0" fontId="4" fillId="2" borderId="0" xfId="0" applyFont="1" applyFill="1" applyAlignment="1">
      <alignment vertical="center" wrapText="1"/>
    </xf>
    <xf numFmtId="0" fontId="6" fillId="0" borderId="0" xfId="0" applyFont="1" applyAlignment="1">
      <alignment vertical="center"/>
    </xf>
    <xf numFmtId="0" fontId="10" fillId="0" borderId="0" xfId="2" applyFont="1" applyAlignment="1">
      <alignment vertical="center"/>
    </xf>
    <xf numFmtId="0" fontId="10" fillId="0" borderId="0" xfId="2" applyFont="1" applyAlignment="1">
      <alignment horizontal="center" vertical="center"/>
    </xf>
    <xf numFmtId="0" fontId="1" fillId="2" borderId="11" xfId="0" applyFont="1" applyFill="1" applyBorder="1" applyAlignment="1">
      <alignment vertical="center" wrapText="1"/>
    </xf>
    <xf numFmtId="0" fontId="1" fillId="2" borderId="12" xfId="0" applyFont="1" applyFill="1" applyBorder="1" applyAlignment="1">
      <alignment vertical="center" wrapText="1"/>
    </xf>
    <xf numFmtId="0" fontId="1" fillId="2" borderId="13" xfId="0" applyFont="1" applyFill="1" applyBorder="1" applyAlignment="1">
      <alignment vertical="center" wrapText="1"/>
    </xf>
    <xf numFmtId="0" fontId="0" fillId="3" borderId="2" xfId="0" applyFill="1" applyBorder="1" applyAlignment="1">
      <alignment horizontal="center" vertical="center"/>
    </xf>
    <xf numFmtId="0" fontId="0" fillId="4" borderId="2" xfId="0" applyFill="1" applyBorder="1" applyAlignment="1">
      <alignment horizontal="center" vertical="center"/>
    </xf>
    <xf numFmtId="0" fontId="0" fillId="3" borderId="2" xfId="0" applyFill="1" applyBorder="1" applyAlignment="1">
      <alignment horizontal="left" vertical="center"/>
    </xf>
    <xf numFmtId="0" fontId="9" fillId="0" borderId="0" xfId="2" applyFont="1" applyAlignment="1">
      <alignment horizontal="center" vertical="center"/>
    </xf>
    <xf numFmtId="0" fontId="0" fillId="3" borderId="0" xfId="0" applyFill="1" applyAlignment="1">
      <alignment horizontal="left" vertical="center"/>
    </xf>
    <xf numFmtId="0" fontId="1" fillId="2" borderId="1" xfId="0" applyFont="1" applyFill="1" applyBorder="1" applyAlignment="1">
      <alignment horizontal="center" vertical="center" wrapText="1"/>
    </xf>
    <xf numFmtId="0" fontId="0" fillId="0" borderId="19" xfId="0" applyBorder="1"/>
    <xf numFmtId="0" fontId="0" fillId="0" borderId="21" xfId="0" applyBorder="1"/>
    <xf numFmtId="0" fontId="13" fillId="0" borderId="21" xfId="0" applyFont="1" applyBorder="1" applyAlignment="1">
      <alignment vertical="center" wrapText="1"/>
    </xf>
    <xf numFmtId="0" fontId="0" fillId="0" borderId="20" xfId="0" applyBorder="1"/>
    <xf numFmtId="0" fontId="14" fillId="0" borderId="21" xfId="0" applyFont="1" applyBorder="1"/>
    <xf numFmtId="0" fontId="15" fillId="0" borderId="21" xfId="0" applyFont="1" applyBorder="1"/>
    <xf numFmtId="0" fontId="0" fillId="0" borderId="0" xfId="0" applyAlignment="1">
      <alignment horizontal="center" vertical="center"/>
    </xf>
    <xf numFmtId="0" fontId="0" fillId="0" borderId="0" xfId="0" applyAlignment="1">
      <alignment wrapText="1"/>
    </xf>
    <xf numFmtId="0" fontId="5" fillId="3" borderId="3" xfId="0" applyFont="1" applyFill="1" applyBorder="1" applyAlignment="1">
      <alignment horizontal="center" vertical="center"/>
    </xf>
    <xf numFmtId="0" fontId="0" fillId="3" borderId="6" xfId="0" applyFill="1" applyBorder="1" applyAlignment="1">
      <alignment horizontal="center" vertical="center"/>
    </xf>
    <xf numFmtId="0" fontId="4" fillId="0" borderId="0" xfId="0" applyFont="1" applyAlignment="1">
      <alignment vertical="center" wrapText="1"/>
    </xf>
    <xf numFmtId="14" fontId="0" fillId="3" borderId="6" xfId="0" applyNumberFormat="1" applyFill="1" applyBorder="1" applyAlignment="1">
      <alignment horizontal="center" vertical="center"/>
    </xf>
    <xf numFmtId="0" fontId="0" fillId="3" borderId="5" xfId="0" applyFill="1" applyBorder="1" applyAlignment="1">
      <alignment horizontal="center" vertical="center"/>
    </xf>
    <xf numFmtId="0" fontId="5" fillId="3" borderId="7" xfId="0" applyFont="1" applyFill="1" applyBorder="1" applyAlignment="1">
      <alignment horizontal="center" vertical="center"/>
    </xf>
    <xf numFmtId="14" fontId="5" fillId="3" borderId="3" xfId="0" applyNumberFormat="1" applyFont="1" applyFill="1" applyBorder="1" applyAlignment="1">
      <alignment horizontal="center" vertical="center"/>
    </xf>
    <xf numFmtId="0" fontId="0" fillId="0" borderId="21" xfId="0" applyBorder="1" applyAlignment="1">
      <alignment wrapText="1"/>
    </xf>
    <xf numFmtId="0" fontId="1" fillId="2" borderId="16"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0" fillId="3" borderId="15" xfId="0" applyFill="1" applyBorder="1" applyAlignment="1">
      <alignment horizontal="left" vertical="center" wrapText="1"/>
    </xf>
    <xf numFmtId="0" fontId="1" fillId="2" borderId="22" xfId="0" applyFont="1" applyFill="1" applyBorder="1" applyAlignment="1">
      <alignment vertical="center" wrapText="1"/>
    </xf>
    <xf numFmtId="0" fontId="1" fillId="2" borderId="23" xfId="0" applyFont="1" applyFill="1" applyBorder="1" applyAlignment="1">
      <alignment vertical="center" wrapText="1"/>
    </xf>
    <xf numFmtId="0" fontId="0" fillId="3" borderId="17" xfId="0" applyFill="1" applyBorder="1" applyAlignment="1">
      <alignment horizontal="left" vertical="center"/>
    </xf>
    <xf numFmtId="0" fontId="0" fillId="3" borderId="17" xfId="0" applyFill="1" applyBorder="1" applyAlignment="1">
      <alignment horizontal="left" vertical="center" wrapText="1"/>
    </xf>
    <xf numFmtId="0" fontId="0" fillId="3" borderId="2" xfId="0" applyFill="1" applyBorder="1" applyAlignment="1">
      <alignment horizontal="left" vertical="center" wrapText="1"/>
    </xf>
    <xf numFmtId="0" fontId="4" fillId="5" borderId="0" xfId="0" applyFont="1" applyFill="1" applyAlignment="1">
      <alignment vertical="center" wrapText="1"/>
    </xf>
    <xf numFmtId="0" fontId="11" fillId="5" borderId="0" xfId="0" applyFont="1" applyFill="1" applyAlignment="1">
      <alignment vertical="center" wrapText="1"/>
    </xf>
    <xf numFmtId="0" fontId="0" fillId="6" borderId="21" xfId="0" applyFill="1" applyBorder="1"/>
    <xf numFmtId="0" fontId="18" fillId="0" borderId="0" xfId="0" applyFont="1" applyAlignment="1">
      <alignment vertical="center"/>
    </xf>
    <xf numFmtId="0" fontId="4" fillId="5" borderId="0" xfId="0" applyFont="1" applyFill="1" applyAlignment="1">
      <alignment vertical="center"/>
    </xf>
    <xf numFmtId="0" fontId="19" fillId="0" borderId="16" xfId="0" applyFont="1" applyBorder="1" applyAlignment="1">
      <alignment vertical="center"/>
    </xf>
    <xf numFmtId="0" fontId="19" fillId="0" borderId="3" xfId="0" applyFont="1" applyBorder="1" applyAlignment="1">
      <alignment vertical="center"/>
    </xf>
    <xf numFmtId="0" fontId="19" fillId="0" borderId="26" xfId="0" applyFont="1" applyBorder="1" applyAlignment="1">
      <alignment vertical="center"/>
    </xf>
    <xf numFmtId="0" fontId="19" fillId="0" borderId="0" xfId="0" applyFont="1" applyAlignment="1">
      <alignment vertical="center"/>
    </xf>
    <xf numFmtId="0" fontId="19" fillId="0" borderId="24" xfId="0" applyFont="1" applyBorder="1" applyAlignment="1">
      <alignment vertical="center"/>
    </xf>
    <xf numFmtId="0" fontId="19" fillId="0" borderId="4" xfId="0" applyFont="1" applyBorder="1" applyAlignment="1">
      <alignment vertical="center"/>
    </xf>
    <xf numFmtId="0" fontId="19" fillId="0" borderId="25" xfId="0" applyFont="1" applyBorder="1" applyAlignment="1">
      <alignment vertical="center"/>
    </xf>
    <xf numFmtId="0" fontId="19" fillId="0" borderId="23" xfId="0" applyFont="1" applyBorder="1" applyAlignment="1">
      <alignment vertical="center"/>
    </xf>
    <xf numFmtId="0" fontId="19" fillId="0" borderId="18" xfId="0" applyFont="1" applyBorder="1" applyAlignment="1">
      <alignment vertical="center"/>
    </xf>
    <xf numFmtId="0" fontId="19" fillId="0" borderId="17" xfId="0" applyFont="1" applyBorder="1" applyAlignment="1">
      <alignment vertical="center"/>
    </xf>
    <xf numFmtId="0" fontId="19" fillId="0" borderId="2" xfId="0" applyFont="1" applyBorder="1" applyAlignment="1">
      <alignment vertical="center"/>
    </xf>
    <xf numFmtId="0" fontId="19" fillId="0" borderId="14" xfId="0" applyFont="1" applyBorder="1" applyAlignment="1">
      <alignment vertical="center"/>
    </xf>
    <xf numFmtId="0" fontId="19" fillId="0" borderId="3" xfId="0" applyFont="1" applyBorder="1" applyAlignment="1">
      <alignment horizontal="left" vertical="center"/>
    </xf>
    <xf numFmtId="0" fontId="20" fillId="0" borderId="16" xfId="0" applyFont="1" applyBorder="1" applyAlignment="1">
      <alignment vertical="center"/>
    </xf>
    <xf numFmtId="0" fontId="19" fillId="0" borderId="28" xfId="0" applyFont="1" applyBorder="1" applyAlignment="1" applyProtection="1">
      <alignment horizontal="center" vertical="center"/>
      <protection locked="0"/>
    </xf>
    <xf numFmtId="0" fontId="19" fillId="0" borderId="27" xfId="0" applyFont="1" applyBorder="1" applyAlignment="1" applyProtection="1">
      <alignment horizontal="center" vertical="center"/>
      <protection locked="0"/>
    </xf>
    <xf numFmtId="0" fontId="5" fillId="0" borderId="0" xfId="0" applyFont="1" applyAlignment="1">
      <alignment vertical="center"/>
    </xf>
    <xf numFmtId="0" fontId="21" fillId="5" borderId="0" xfId="0" applyFont="1" applyFill="1" applyAlignment="1">
      <alignment vertical="center"/>
    </xf>
    <xf numFmtId="0" fontId="19" fillId="0" borderId="0" xfId="0" applyFont="1" applyAlignment="1">
      <alignment horizontal="left" vertical="center"/>
    </xf>
    <xf numFmtId="0" fontId="5" fillId="0" borderId="0" xfId="0" applyFont="1" applyAlignment="1">
      <alignment vertical="center" wrapText="1"/>
    </xf>
    <xf numFmtId="0" fontId="23" fillId="0" borderId="0" xfId="0" applyFont="1" applyAlignment="1">
      <alignment vertical="center"/>
    </xf>
    <xf numFmtId="0" fontId="24" fillId="5" borderId="8" xfId="0" applyFont="1" applyFill="1" applyBorder="1" applyAlignment="1">
      <alignment vertical="center" wrapText="1"/>
    </xf>
    <xf numFmtId="0" fontId="25" fillId="0" borderId="0" xfId="0" applyFont="1" applyAlignment="1">
      <alignment vertical="center" wrapText="1"/>
    </xf>
    <xf numFmtId="11" fontId="19" fillId="3" borderId="3" xfId="0" applyNumberFormat="1" applyFont="1" applyFill="1" applyBorder="1" applyAlignment="1" applyProtection="1">
      <alignment vertical="center"/>
      <protection locked="0"/>
    </xf>
    <xf numFmtId="0" fontId="19" fillId="3" borderId="3" xfId="0" applyFont="1" applyFill="1" applyBorder="1" applyAlignment="1" applyProtection="1">
      <alignment vertical="center"/>
      <protection locked="0"/>
    </xf>
    <xf numFmtId="11" fontId="19" fillId="4" borderId="3" xfId="0" applyNumberFormat="1" applyFont="1" applyFill="1" applyBorder="1" applyAlignment="1" applyProtection="1">
      <alignment vertical="center"/>
      <protection locked="0"/>
    </xf>
    <xf numFmtId="0" fontId="19" fillId="3" borderId="4" xfId="0" applyFont="1" applyFill="1" applyBorder="1" applyAlignment="1" applyProtection="1">
      <alignment vertical="center"/>
      <protection locked="0"/>
    </xf>
    <xf numFmtId="0" fontId="19" fillId="4" borderId="4" xfId="0" applyFont="1" applyFill="1" applyBorder="1" applyAlignment="1" applyProtection="1">
      <alignment vertical="center"/>
      <protection locked="0"/>
    </xf>
    <xf numFmtId="0" fontId="24" fillId="5" borderId="0" xfId="0" applyFont="1" applyFill="1" applyAlignment="1">
      <alignment horizontal="center" vertical="center" wrapText="1"/>
    </xf>
    <xf numFmtId="0" fontId="19" fillId="3" borderId="7" xfId="0" applyFont="1" applyFill="1" applyBorder="1" applyAlignment="1" applyProtection="1">
      <alignment vertical="center"/>
      <protection locked="0"/>
    </xf>
    <xf numFmtId="0" fontId="26" fillId="0" borderId="0" xfId="0" applyFont="1" applyAlignment="1">
      <alignment vertical="center"/>
    </xf>
    <xf numFmtId="0" fontId="19" fillId="3" borderId="2" xfId="0" applyFont="1" applyFill="1" applyBorder="1" applyAlignment="1" applyProtection="1">
      <alignment vertical="center"/>
      <protection locked="0"/>
    </xf>
    <xf numFmtId="0" fontId="19" fillId="3" borderId="2" xfId="0" applyFont="1" applyFill="1" applyBorder="1" applyAlignment="1" applyProtection="1">
      <alignment horizontal="center" vertical="center"/>
      <protection locked="0"/>
    </xf>
    <xf numFmtId="0" fontId="19" fillId="3" borderId="3" xfId="0" applyFont="1" applyFill="1" applyBorder="1" applyAlignment="1" applyProtection="1">
      <alignment horizontal="center" vertical="center"/>
      <protection locked="0"/>
    </xf>
    <xf numFmtId="0" fontId="27" fillId="3" borderId="29" xfId="0" applyFont="1" applyFill="1" applyBorder="1" applyAlignment="1">
      <alignment vertical="center"/>
    </xf>
    <xf numFmtId="0" fontId="27" fillId="3" borderId="30" xfId="0" applyFont="1" applyFill="1" applyBorder="1" applyAlignment="1">
      <alignment vertical="center"/>
    </xf>
    <xf numFmtId="0" fontId="19" fillId="3" borderId="5" xfId="0" applyFont="1" applyFill="1" applyBorder="1" applyAlignment="1" applyProtection="1">
      <alignment vertical="center"/>
      <protection locked="0"/>
    </xf>
    <xf numFmtId="0" fontId="28" fillId="0" borderId="0" xfId="0" applyFont="1" applyAlignment="1">
      <alignment vertical="center"/>
    </xf>
    <xf numFmtId="0" fontId="24" fillId="5" borderId="0" xfId="0" applyFont="1" applyFill="1" applyAlignment="1">
      <alignment vertical="center" wrapText="1"/>
    </xf>
    <xf numFmtId="11" fontId="19" fillId="3" borderId="3" xfId="0" applyNumberFormat="1" applyFont="1" applyFill="1" applyBorder="1" applyAlignment="1" applyProtection="1">
      <alignment horizontal="center" vertical="center"/>
      <protection locked="0"/>
    </xf>
    <xf numFmtId="165" fontId="19" fillId="8" borderId="6" xfId="0" applyNumberFormat="1" applyFont="1" applyFill="1" applyBorder="1" applyAlignment="1">
      <alignment vertical="center"/>
    </xf>
    <xf numFmtId="165" fontId="19" fillId="8" borderId="3" xfId="0" applyNumberFormat="1" applyFont="1" applyFill="1" applyBorder="1" applyAlignment="1">
      <alignment vertical="center"/>
    </xf>
    <xf numFmtId="0" fontId="19" fillId="8" borderId="2" xfId="0" applyFont="1" applyFill="1" applyBorder="1" applyAlignment="1">
      <alignment horizontal="center" vertical="center"/>
    </xf>
    <xf numFmtId="49" fontId="19" fillId="8" borderId="7" xfId="0" applyNumberFormat="1" applyFont="1" applyFill="1" applyBorder="1" applyAlignment="1">
      <alignment vertical="center"/>
    </xf>
    <xf numFmtId="9" fontId="19" fillId="8" borderId="3" xfId="5" applyFont="1" applyFill="1" applyBorder="1" applyAlignment="1">
      <alignment vertical="center"/>
    </xf>
    <xf numFmtId="0" fontId="25" fillId="7" borderId="1" xfId="0" applyFont="1" applyFill="1" applyBorder="1" applyAlignment="1">
      <alignment horizontal="left" vertical="center" wrapText="1"/>
    </xf>
    <xf numFmtId="0" fontId="25" fillId="7" borderId="1" xfId="0" applyFont="1" applyFill="1" applyBorder="1" applyAlignment="1">
      <alignment vertical="center" wrapText="1"/>
    </xf>
    <xf numFmtId="0" fontId="25" fillId="7" borderId="16" xfId="0" applyFont="1" applyFill="1" applyBorder="1" applyAlignment="1">
      <alignment horizontal="center" vertical="center" wrapText="1"/>
    </xf>
    <xf numFmtId="0" fontId="25" fillId="7" borderId="17" xfId="0" applyFont="1" applyFill="1" applyBorder="1" applyAlignment="1">
      <alignment horizontal="center" vertical="center" wrapText="1"/>
    </xf>
    <xf numFmtId="0" fontId="19" fillId="0" borderId="3" xfId="0" applyFont="1" applyBorder="1" applyAlignment="1">
      <alignment vertical="center" wrapText="1"/>
    </xf>
    <xf numFmtId="11" fontId="19" fillId="3" borderId="2" xfId="0" applyNumberFormat="1" applyFont="1" applyFill="1" applyBorder="1" applyAlignment="1" applyProtection="1">
      <alignment horizontal="center" vertical="center"/>
      <protection locked="0"/>
    </xf>
    <xf numFmtId="11" fontId="19" fillId="4" borderId="2" xfId="0" applyNumberFormat="1" applyFont="1" applyFill="1" applyBorder="1" applyAlignment="1" applyProtection="1">
      <alignment horizontal="center" vertical="center"/>
      <protection locked="0"/>
    </xf>
    <xf numFmtId="11" fontId="19" fillId="4" borderId="3" xfId="0" applyNumberFormat="1" applyFont="1" applyFill="1" applyBorder="1" applyAlignment="1" applyProtection="1">
      <alignment horizontal="center" vertical="center"/>
      <protection locked="0"/>
    </xf>
    <xf numFmtId="0" fontId="24" fillId="5" borderId="9" xfId="0" applyFont="1" applyFill="1" applyBorder="1" applyAlignment="1">
      <alignment horizontal="center" vertical="center" wrapText="1"/>
    </xf>
    <xf numFmtId="165" fontId="19" fillId="8" borderId="6" xfId="0" applyNumberFormat="1" applyFont="1" applyFill="1" applyBorder="1" applyAlignment="1">
      <alignment horizontal="center" vertical="center"/>
    </xf>
    <xf numFmtId="165" fontId="19" fillId="8" borderId="3" xfId="0" applyNumberFormat="1" applyFont="1" applyFill="1" applyBorder="1" applyAlignment="1">
      <alignment horizontal="center" vertical="center"/>
    </xf>
    <xf numFmtId="166" fontId="19" fillId="8" borderId="3" xfId="5" applyNumberFormat="1" applyFont="1" applyFill="1" applyBorder="1" applyAlignment="1">
      <alignment horizontal="center" vertical="center"/>
    </xf>
    <xf numFmtId="9" fontId="19" fillId="8" borderId="3" xfId="5" applyFont="1" applyFill="1" applyBorder="1" applyAlignment="1">
      <alignment horizontal="center" vertical="center"/>
    </xf>
    <xf numFmtId="1" fontId="19" fillId="3" borderId="2" xfId="0" applyNumberFormat="1" applyFont="1" applyFill="1" applyBorder="1" applyAlignment="1" applyProtection="1">
      <alignment horizontal="center" vertical="center"/>
      <protection locked="0"/>
    </xf>
    <xf numFmtId="165" fontId="19" fillId="8" borderId="2" xfId="0" applyNumberFormat="1" applyFont="1" applyFill="1" applyBorder="1" applyAlignment="1">
      <alignment horizontal="center" vertical="center"/>
    </xf>
    <xf numFmtId="165" fontId="19" fillId="9" borderId="2" xfId="0" applyNumberFormat="1" applyFont="1" applyFill="1" applyBorder="1" applyAlignment="1">
      <alignment horizontal="center" vertical="center"/>
    </xf>
    <xf numFmtId="0" fontId="22" fillId="3" borderId="2" xfId="0" applyFont="1" applyFill="1" applyBorder="1" applyAlignment="1" applyProtection="1">
      <alignment horizontal="center" vertical="center" wrapText="1"/>
      <protection locked="0"/>
    </xf>
    <xf numFmtId="0" fontId="27" fillId="3" borderId="30" xfId="0" applyFont="1" applyFill="1" applyBorder="1" applyAlignment="1">
      <alignment horizontal="center" vertical="center"/>
    </xf>
    <xf numFmtId="165" fontId="27" fillId="3" borderId="30" xfId="0" applyNumberFormat="1" applyFont="1" applyFill="1" applyBorder="1" applyAlignment="1">
      <alignment horizontal="center" vertical="center"/>
    </xf>
    <xf numFmtId="0" fontId="27" fillId="4" borderId="30" xfId="0" applyFont="1" applyFill="1" applyBorder="1" applyAlignment="1">
      <alignment horizontal="center" vertical="center"/>
    </xf>
    <xf numFmtId="165" fontId="27" fillId="9" borderId="31" xfId="0" applyNumberFormat="1" applyFont="1" applyFill="1" applyBorder="1" applyAlignment="1">
      <alignment horizontal="center" vertical="center"/>
    </xf>
    <xf numFmtId="0" fontId="1" fillId="0" borderId="0" xfId="0" applyFont="1" applyAlignment="1">
      <alignment vertical="center" wrapText="1"/>
    </xf>
    <xf numFmtId="0" fontId="5" fillId="3" borderId="33" xfId="0" applyFont="1" applyFill="1" applyBorder="1" applyAlignment="1">
      <alignment horizontal="center" vertical="center"/>
    </xf>
    <xf numFmtId="0" fontId="19" fillId="3" borderId="7" xfId="0" applyFont="1" applyFill="1" applyBorder="1" applyAlignment="1">
      <alignment vertical="center" wrapText="1"/>
    </xf>
    <xf numFmtId="0" fontId="19" fillId="3" borderId="3" xfId="0" applyFont="1" applyFill="1" applyBorder="1" applyAlignment="1">
      <alignment horizontal="center" vertical="center"/>
    </xf>
    <xf numFmtId="0" fontId="19" fillId="3" borderId="10" xfId="0" applyFont="1" applyFill="1" applyBorder="1" applyAlignment="1">
      <alignment horizontal="center" vertical="center"/>
    </xf>
    <xf numFmtId="0" fontId="24" fillId="5" borderId="11" xfId="0" applyFont="1" applyFill="1" applyBorder="1" applyAlignment="1">
      <alignment vertical="center" wrapText="1"/>
    </xf>
    <xf numFmtId="0" fontId="24" fillId="5" borderId="12"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3" borderId="7" xfId="0" applyFont="1" applyFill="1" applyBorder="1" applyAlignment="1">
      <alignment vertical="center"/>
    </xf>
    <xf numFmtId="0" fontId="19" fillId="3" borderId="6" xfId="0" applyFont="1" applyFill="1" applyBorder="1" applyAlignment="1">
      <alignment horizontal="center" vertical="center"/>
    </xf>
    <xf numFmtId="0" fontId="19" fillId="3" borderId="32" xfId="0" applyFont="1" applyFill="1" applyBorder="1" applyAlignment="1">
      <alignment vertical="center"/>
    </xf>
    <xf numFmtId="0" fontId="11" fillId="0" borderId="0" xfId="0" applyFont="1" applyAlignment="1">
      <alignment vertical="center" wrapText="1"/>
    </xf>
    <xf numFmtId="0" fontId="12" fillId="0" borderId="0" xfId="0" applyFont="1"/>
    <xf numFmtId="0" fontId="19" fillId="0" borderId="3" xfId="0" applyFont="1" applyBorder="1" applyAlignment="1">
      <alignment horizontal="center" vertical="center"/>
    </xf>
    <xf numFmtId="0" fontId="19" fillId="0" borderId="10" xfId="0" applyFont="1" applyBorder="1" applyAlignment="1">
      <alignment horizontal="center" vertical="center"/>
    </xf>
    <xf numFmtId="0" fontId="5" fillId="3" borderId="0" xfId="0" applyFont="1" applyFill="1" applyAlignment="1">
      <alignment horizontal="center" vertical="center"/>
    </xf>
    <xf numFmtId="0" fontId="5" fillId="3" borderId="0" xfId="0" applyFont="1" applyFill="1" applyAlignment="1">
      <alignment horizontal="center" vertical="center" wrapText="1"/>
    </xf>
    <xf numFmtId="0" fontId="0" fillId="3" borderId="6" xfId="0" applyFill="1" applyBorder="1" applyAlignment="1">
      <alignment horizontal="center" vertical="center" wrapText="1"/>
    </xf>
    <xf numFmtId="0" fontId="19" fillId="0" borderId="0" xfId="0" applyFont="1"/>
    <xf numFmtId="0" fontId="30" fillId="0" borderId="0" xfId="7" applyFont="1" applyAlignment="1"/>
    <xf numFmtId="0" fontId="13" fillId="0" borderId="21" xfId="0" applyFont="1" applyBorder="1" applyAlignment="1">
      <alignment wrapText="1"/>
    </xf>
    <xf numFmtId="0" fontId="29" fillId="0" borderId="18" xfId="7" applyBorder="1" applyAlignment="1">
      <alignment vertical="top"/>
    </xf>
    <xf numFmtId="0" fontId="32" fillId="0" borderId="0" xfId="0" applyFont="1" applyAlignment="1">
      <alignment vertical="center"/>
    </xf>
    <xf numFmtId="0" fontId="22" fillId="0" borderId="0" xfId="0" applyFont="1" applyAlignment="1">
      <alignment vertical="center" wrapText="1"/>
    </xf>
    <xf numFmtId="0" fontId="25" fillId="7" borderId="19" xfId="0" applyFont="1" applyFill="1" applyBorder="1" applyAlignment="1">
      <alignment horizontal="center" vertical="center" wrapText="1"/>
    </xf>
    <xf numFmtId="0" fontId="25" fillId="7" borderId="21" xfId="0" applyFont="1" applyFill="1" applyBorder="1" applyAlignment="1">
      <alignment horizontal="center" vertical="center" wrapText="1"/>
    </xf>
    <xf numFmtId="0" fontId="25" fillId="7" borderId="20" xfId="0" applyFont="1" applyFill="1" applyBorder="1" applyAlignment="1">
      <alignment horizontal="center" vertical="center" wrapText="1"/>
    </xf>
    <xf numFmtId="0" fontId="25" fillId="7" borderId="24" xfId="0" applyFont="1" applyFill="1" applyBorder="1" applyAlignment="1">
      <alignment horizontal="center" vertical="center" wrapText="1"/>
    </xf>
    <xf numFmtId="0" fontId="25" fillId="7" borderId="23" xfId="0" applyFont="1" applyFill="1" applyBorder="1" applyAlignment="1">
      <alignment horizontal="center" vertical="center" wrapText="1"/>
    </xf>
    <xf numFmtId="0" fontId="25" fillId="7" borderId="17" xfId="0" applyFont="1" applyFill="1" applyBorder="1" applyAlignment="1">
      <alignment horizontal="center" vertical="center" wrapText="1"/>
    </xf>
    <xf numFmtId="0" fontId="19" fillId="0" borderId="23" xfId="0" applyFont="1" applyBorder="1" applyAlignment="1">
      <alignment horizontal="left" vertical="center" wrapText="1"/>
    </xf>
    <xf numFmtId="0" fontId="19" fillId="0" borderId="0" xfId="0" applyFont="1" applyAlignment="1">
      <alignment horizontal="left" vertical="center" wrapText="1"/>
    </xf>
    <xf numFmtId="0" fontId="19" fillId="0" borderId="18" xfId="0" applyFont="1" applyBorder="1" applyAlignment="1">
      <alignment horizontal="left" vertical="center" wrapText="1"/>
    </xf>
    <xf numFmtId="0" fontId="19" fillId="0" borderId="2" xfId="0" applyFont="1" applyBorder="1" applyAlignment="1">
      <alignment vertical="center" wrapText="1"/>
    </xf>
    <xf numFmtId="0" fontId="19" fillId="0" borderId="14" xfId="0" applyFont="1" applyBorder="1" applyAlignment="1">
      <alignment vertical="center" wrapText="1"/>
    </xf>
    <xf numFmtId="0" fontId="22" fillId="0" borderId="0" xfId="0" applyFont="1" applyAlignment="1">
      <alignment horizontal="left" vertical="center" wrapText="1"/>
    </xf>
    <xf numFmtId="0" fontId="0" fillId="0" borderId="19" xfId="0"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1" fillId="2" borderId="1" xfId="0" applyFont="1" applyFill="1" applyBorder="1" applyAlignment="1">
      <alignment horizontal="center" vertical="center" wrapText="1"/>
    </xf>
    <xf numFmtId="0" fontId="4" fillId="2" borderId="0" xfId="0" applyFont="1" applyFill="1" applyAlignment="1">
      <alignment horizontal="center" vertical="center"/>
    </xf>
    <xf numFmtId="0" fontId="1" fillId="2" borderId="16" xfId="0" applyFont="1" applyFill="1" applyBorder="1" applyAlignment="1">
      <alignment horizontal="center" vertical="center" wrapText="1"/>
    </xf>
    <xf numFmtId="0" fontId="0" fillId="0" borderId="26" xfId="0" applyBorder="1" applyAlignment="1">
      <alignment horizontal="center" vertical="center" wrapText="1"/>
    </xf>
    <xf numFmtId="0" fontId="0" fillId="0" borderId="1" xfId="0" applyBorder="1" applyAlignment="1">
      <alignment horizontal="center" vertical="center" wrapText="1"/>
    </xf>
  </cellXfs>
  <cellStyles count="8">
    <cellStyle name="Comma 2" xfId="6" xr:uid="{5BC270E7-37D9-4C20-8995-ADEE12B5D1AE}"/>
    <cellStyle name="Hyperlink" xfId="7" builtinId="8"/>
    <cellStyle name="Normal" xfId="0" builtinId="0"/>
    <cellStyle name="Normal 2" xfId="1" xr:uid="{1A28866D-6C84-475C-8A51-24B42BE2DDD2}"/>
    <cellStyle name="Normal 2 2 5" xfId="4" xr:uid="{C6311039-5B74-4A67-B3C7-C06C82A49BA7}"/>
    <cellStyle name="Normal 23" xfId="2" xr:uid="{30FC7D11-0D33-4CAA-A1B6-3B6267AA74B8}"/>
    <cellStyle name="Normal 23 8" xfId="3" xr:uid="{7F174FE1-F69B-48A8-AACB-C3D09BCE7C1F}"/>
    <cellStyle name="Percent" xfId="5" builtinId="5"/>
  </cellStyles>
  <dxfs count="54">
    <dxf>
      <font>
        <color rgb="FFCACED1"/>
      </font>
    </dxf>
    <dxf>
      <font>
        <color rgb="FFCACED1"/>
      </font>
    </dxf>
    <dxf>
      <font>
        <color rgb="FFCACED1"/>
      </font>
    </dxf>
    <dxf>
      <font>
        <color rgb="FFCACED1"/>
      </font>
    </dxf>
    <dxf>
      <font>
        <color rgb="FFCACED1"/>
      </font>
    </dxf>
    <dxf>
      <font>
        <color rgb="FFCACED1"/>
      </font>
    </dxf>
    <dxf>
      <font>
        <color rgb="FFCACED1"/>
      </font>
    </dxf>
    <dxf>
      <font>
        <color rgb="FFCACED1"/>
      </font>
    </dxf>
    <dxf>
      <font>
        <color rgb="FFCACED1"/>
      </font>
    </dxf>
    <dxf>
      <font>
        <color rgb="FFCACED1"/>
      </font>
    </dxf>
    <dxf>
      <font>
        <color rgb="FFCACED1"/>
      </font>
    </dxf>
    <dxf>
      <font>
        <b val="0"/>
        <i val="0"/>
        <strike val="0"/>
        <condense val="0"/>
        <extend val="0"/>
        <outline val="0"/>
        <shadow val="0"/>
        <u val="none"/>
        <vertAlign val="baseline"/>
        <sz val="10"/>
        <color theme="1"/>
        <name val="Arial"/>
        <family val="2"/>
        <scheme val="none"/>
      </font>
      <fill>
        <patternFill patternType="solid">
          <fgColor theme="0"/>
          <bgColor theme="0"/>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Arial"/>
        <family val="2"/>
        <scheme val="none"/>
      </font>
      <numFmt numFmtId="0" formatCode="General"/>
      <fill>
        <patternFill patternType="solid">
          <fgColor theme="0"/>
          <bgColor rgb="FFCACED1"/>
        </patternFill>
      </fill>
      <alignment horizontal="general" vertical="center" textRotation="0" wrapText="0"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theme="1"/>
        <name val="Arial"/>
        <family val="2"/>
        <scheme val="none"/>
      </font>
      <fill>
        <patternFill patternType="solid">
          <fgColor theme="0"/>
          <bgColor theme="0"/>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Arial"/>
        <family val="2"/>
        <scheme val="none"/>
      </font>
      <numFmt numFmtId="13" formatCode="0%"/>
      <fill>
        <patternFill patternType="solid">
          <fgColor theme="0"/>
          <bgColor rgb="FFCACED1"/>
        </patternFill>
      </fill>
      <alignment horizontal="general" vertical="center" textRotation="0" wrapText="0"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theme="1"/>
        <name val="Arial"/>
        <family val="2"/>
        <scheme val="none"/>
      </font>
      <fill>
        <patternFill patternType="solid">
          <fgColor theme="0"/>
          <bgColor theme="0"/>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Arial"/>
        <family val="2"/>
        <scheme val="none"/>
      </font>
      <numFmt numFmtId="0" formatCode="General"/>
      <fill>
        <patternFill patternType="solid">
          <fgColor theme="0"/>
          <bgColor rgb="FFCACED1"/>
        </patternFill>
      </fill>
      <alignment horizontal="general" vertical="center" textRotation="0" wrapText="0"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theme="1"/>
        <name val="Arial"/>
        <family val="2"/>
        <scheme val="none"/>
      </font>
      <fill>
        <patternFill patternType="solid">
          <fgColor theme="0"/>
          <bgColor theme="0"/>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Arial"/>
        <family val="2"/>
        <scheme val="none"/>
      </font>
      <numFmt numFmtId="165" formatCode="0.0"/>
      <fill>
        <patternFill patternType="solid">
          <fgColor theme="0"/>
          <bgColor rgb="FFCACED1"/>
        </patternFill>
      </fill>
      <alignment horizontal="general" vertical="center" textRotation="0" wrapText="0"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theme="1"/>
        <name val="Arial"/>
        <family val="2"/>
        <scheme val="none"/>
      </font>
      <fill>
        <patternFill patternType="solid">
          <fgColor theme="0"/>
          <bgColor theme="0"/>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Arial"/>
        <family val="2"/>
        <scheme val="none"/>
      </font>
      <numFmt numFmtId="165" formatCode="0.0"/>
      <fill>
        <patternFill patternType="solid">
          <fgColor theme="0"/>
          <bgColor rgb="FFCACED1"/>
        </patternFill>
      </fill>
      <alignment horizontal="general" vertical="center" textRotation="0" wrapText="0"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theme="1"/>
        <name val="Arial"/>
        <family val="2"/>
        <scheme val="none"/>
      </font>
      <fill>
        <patternFill patternType="solid">
          <fgColor theme="0"/>
          <bgColor theme="0"/>
        </patternFill>
      </fill>
      <alignment horizontal="general" vertical="center" textRotation="0" wrapText="0" indent="0" justifyLastLine="0" shrinkToFit="0" readingOrder="0"/>
      <border diagonalUp="0" diagonalDown="0" outline="0">
        <left style="thin">
          <color theme="4" tint="0.39997558519241921"/>
        </left>
        <right/>
        <top/>
        <bottom/>
      </border>
    </dxf>
    <dxf>
      <font>
        <b val="0"/>
        <i val="0"/>
        <strike val="0"/>
        <condense val="0"/>
        <extend val="0"/>
        <outline val="0"/>
        <shadow val="0"/>
        <u val="none"/>
        <vertAlign val="baseline"/>
        <sz val="11"/>
        <color theme="1"/>
        <name val="Arial"/>
        <family val="2"/>
        <scheme val="none"/>
      </font>
      <numFmt numFmtId="30" formatCode="@"/>
      <fill>
        <patternFill patternType="solid">
          <fgColor theme="0"/>
          <bgColor rgb="FFCACED1"/>
        </patternFill>
      </fill>
      <alignment horizontal="general" vertical="center" textRotation="0" wrapText="0" indent="0" justifyLastLine="0" shrinkToFit="0" readingOrder="0"/>
      <border diagonalUp="0" diagonalDown="0" outline="0">
        <left style="thin">
          <color theme="4" tint="0.39997558519241921"/>
        </left>
        <right/>
        <top style="thin">
          <color auto="1"/>
        </top>
        <bottom style="thin">
          <color auto="1"/>
        </bottom>
      </border>
    </dxf>
    <dxf>
      <font>
        <strike val="0"/>
        <outline val="0"/>
        <shadow val="0"/>
        <u val="none"/>
        <vertAlign val="baseline"/>
        <sz val="11"/>
        <name val="Arial"/>
        <family val="2"/>
        <scheme val="none"/>
      </font>
    </dxf>
    <dxf>
      <border outline="0">
        <top style="thin">
          <color rgb="FF8EA9DB"/>
        </top>
      </border>
    </dxf>
    <dxf>
      <font>
        <strike val="0"/>
        <outline val="0"/>
        <shadow val="0"/>
        <u val="none"/>
        <vertAlign val="baseline"/>
        <sz val="11"/>
        <color theme="1"/>
        <name val="Arial"/>
        <family val="2"/>
        <scheme val="none"/>
      </font>
      <fill>
        <patternFill patternType="solid">
          <fgColor theme="0"/>
          <bgColor rgb="FFCACED1"/>
        </patternFill>
      </fill>
    </dxf>
    <dxf>
      <border outline="0">
        <bottom style="thin">
          <color rgb="FF8EA9DB"/>
        </bottom>
      </border>
    </dxf>
    <dxf>
      <font>
        <b/>
        <i val="0"/>
        <strike val="0"/>
        <condense val="0"/>
        <extend val="0"/>
        <outline val="0"/>
        <shadow val="0"/>
        <u val="none"/>
        <vertAlign val="baseline"/>
        <sz val="11"/>
        <color theme="0"/>
        <name val="Arial"/>
        <family val="2"/>
        <scheme val="none"/>
      </font>
      <fill>
        <patternFill patternType="solid">
          <fgColor indexed="64"/>
          <bgColor rgb="FFE46025"/>
        </patternFill>
      </fill>
      <alignment horizontal="general" vertical="center" textRotation="0" wrapText="1" indent="0" justifyLastLine="0" shrinkToFit="0" readingOrder="0"/>
    </dxf>
    <dxf>
      <fill>
        <patternFill patternType="solid">
          <fgColor indexed="64"/>
          <bgColor theme="6" tint="0.39997558519241921"/>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165" formatCode="0.0"/>
      <fill>
        <patternFill patternType="solid">
          <fgColor rgb="FFFFFFFF"/>
          <bgColor rgb="FFCACED1"/>
        </patternFill>
      </fill>
      <alignment horizontal="center" vertical="center" textRotation="0" wrapText="0" indent="0" justifyLastLine="0" shrinkToFit="0" readingOrder="0"/>
      <border diagonalUp="0" diagonalDown="0" outline="0">
        <left/>
        <right/>
        <top style="thin">
          <color auto="1"/>
        </top>
        <bottom style="thin">
          <color auto="1"/>
        </bottom>
      </border>
      <protection locked="1" hidden="0"/>
    </dxf>
    <dxf>
      <alignment horizontal="general" vertical="center" textRotation="0" wrapText="0" indent="0" justifyLastLine="0" shrinkToFit="0" readingOrder="0"/>
    </dxf>
    <dxf>
      <font>
        <strike val="0"/>
        <outline val="0"/>
        <shadow val="0"/>
        <u val="none"/>
        <vertAlign val="baseline"/>
        <sz val="11"/>
        <color theme="1"/>
        <name val="Arial"/>
        <family val="2"/>
        <scheme val="none"/>
      </font>
      <numFmt numFmtId="0" formatCode="General"/>
      <fill>
        <patternFill patternType="solid">
          <fgColor theme="0"/>
          <bgColor theme="0"/>
        </patternFill>
      </fill>
      <alignment horizontal="center" vertical="center" textRotation="0" wrapText="0" indent="0" justifyLastLine="0" shrinkToFit="0" readingOrder="0"/>
      <border diagonalUp="0" diagonalDown="0" outline="0">
        <left/>
        <right/>
        <top style="thin">
          <color auto="1"/>
        </top>
        <bottom style="thin">
          <color auto="1"/>
        </bottom>
      </border>
      <protection locked="0" hidden="0"/>
    </dxf>
    <dxf>
      <alignment horizontal="general"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theme="0"/>
          <bgColor rgb="FFCACED1"/>
        </patternFill>
      </fill>
      <alignment horizontal="center" vertical="center" textRotation="0" wrapText="0" indent="0" justifyLastLine="0" shrinkToFit="0" readingOrder="0"/>
      <border diagonalUp="0" diagonalDown="0" outline="0">
        <left/>
        <right/>
        <top/>
        <bottom style="thin">
          <color indexed="64"/>
        </bottom>
      </border>
      <protection locked="0" hidden="0"/>
    </dxf>
    <dxf>
      <alignment horizontal="general"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165" formatCode="0.0"/>
      <fill>
        <patternFill patternType="solid">
          <fgColor theme="0"/>
          <bgColor theme="0"/>
        </patternFill>
      </fill>
      <alignment horizontal="center" vertical="center" textRotation="0" wrapText="0" indent="0" justifyLastLine="0" shrinkToFit="0" readingOrder="0"/>
      <border diagonalUp="0" diagonalDown="0" outline="0">
        <left/>
        <right/>
        <top/>
        <bottom style="thin">
          <color indexed="64"/>
        </bottom>
      </border>
      <protection locked="0" hidden="0"/>
    </dxf>
    <dxf>
      <alignment horizontal="general"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theme="0"/>
          <bgColor theme="0"/>
        </patternFill>
      </fill>
      <alignment horizontal="center" vertical="center" textRotation="0" wrapText="0" indent="0" justifyLastLine="0" shrinkToFit="0" readingOrder="0"/>
      <border diagonalUp="0" diagonalDown="0" outline="0">
        <left/>
        <right/>
        <top/>
        <bottom style="thin">
          <color indexed="64"/>
        </bottom>
      </border>
      <protection locked="0" hidden="0"/>
    </dxf>
    <dxf>
      <alignment horizontal="general" vertical="center" textRotation="0" wrapText="0" indent="0" justifyLastLine="0" shrinkToFit="0" readingOrder="0"/>
    </dxf>
    <dxf>
      <font>
        <strike val="0"/>
        <outline val="0"/>
        <shadow val="0"/>
        <u val="none"/>
        <vertAlign val="baseline"/>
        <sz val="11"/>
        <color theme="1"/>
        <name val="Arial"/>
        <family val="2"/>
        <scheme val="none"/>
      </font>
      <fill>
        <patternFill patternType="solid">
          <fgColor theme="0"/>
          <bgColor theme="0"/>
        </patternFill>
      </fill>
      <alignment horizontal="center" vertical="center" textRotation="0" wrapText="0" indent="0" justifyLastLine="0" shrinkToFit="0" readingOrder="0"/>
      <border diagonalUp="0" diagonalDown="0" outline="0">
        <left/>
        <right/>
        <top style="thin">
          <color auto="1"/>
        </top>
        <bottom style="thin">
          <color auto="1"/>
        </bottom>
      </border>
      <protection locked="0" hidden="0"/>
    </dxf>
    <dxf>
      <font>
        <b val="0"/>
        <i val="0"/>
        <strike val="0"/>
        <condense val="0"/>
        <extend val="0"/>
        <outline val="0"/>
        <shadow val="0"/>
        <u val="none"/>
        <vertAlign val="baseline"/>
        <sz val="10"/>
        <color theme="1"/>
        <name val="Arial"/>
        <family val="2"/>
        <scheme val="none"/>
      </font>
      <fill>
        <patternFill patternType="solid">
          <fgColor theme="0"/>
          <bgColor theme="0"/>
        </patternFill>
      </fill>
      <alignment horizontal="general" vertical="center" textRotation="0" wrapText="0" indent="0" justifyLastLine="0" shrinkToFit="0" readingOrder="0"/>
      <border diagonalUp="0" diagonalDown="0" outline="0">
        <left/>
        <right/>
        <top style="thin">
          <color auto="1"/>
        </top>
        <bottom style="thin">
          <color auto="1"/>
        </bottom>
      </border>
    </dxf>
    <dxf>
      <font>
        <strike val="0"/>
        <outline val="0"/>
        <shadow val="0"/>
        <u val="none"/>
        <vertAlign val="baseline"/>
        <sz val="11"/>
        <color theme="1"/>
        <name val="Arial"/>
        <family val="2"/>
        <scheme val="none"/>
      </font>
      <fill>
        <patternFill patternType="solid">
          <fgColor theme="0"/>
          <bgColor theme="0"/>
        </patternFill>
      </fill>
      <alignment horizontal="general" vertical="center" textRotation="0" wrapText="0" indent="0" justifyLastLine="0" shrinkToFit="0" readingOrder="0"/>
      <border diagonalUp="0" diagonalDown="0" outline="0">
        <left/>
        <right/>
        <top style="thin">
          <color auto="1"/>
        </top>
        <bottom style="thin">
          <color auto="1"/>
        </bottom>
      </border>
      <protection locked="0" hidden="0"/>
    </dxf>
    <dxf>
      <alignment horizontal="general" vertical="center" textRotation="0" wrapText="0" indent="0" justifyLastLine="0" shrinkToFit="0" readingOrder="0"/>
      <protection locked="1" hidden="0"/>
    </dxf>
    <dxf>
      <font>
        <strike val="0"/>
        <outline val="0"/>
        <shadow val="0"/>
        <u val="none"/>
        <vertAlign val="baseline"/>
        <sz val="11"/>
        <name val="Arial"/>
        <family val="2"/>
        <scheme val="none"/>
      </font>
    </dxf>
    <dxf>
      <font>
        <b/>
        <i val="0"/>
        <strike val="0"/>
        <condense val="0"/>
        <extend val="0"/>
        <outline val="0"/>
        <shadow val="0"/>
        <u val="none"/>
        <vertAlign val="baseline"/>
        <sz val="11"/>
        <color theme="0"/>
        <name val="Arial"/>
        <family val="2"/>
        <scheme val="none"/>
      </font>
      <fill>
        <patternFill patternType="solid">
          <fgColor indexed="64"/>
          <bgColor rgb="FFE46025"/>
        </patternFill>
      </fill>
      <alignment horizontal="center" vertical="center" textRotation="0" wrapText="1" indent="0" justifyLastLine="0" shrinkToFit="0" readingOrder="0"/>
    </dxf>
    <dxf>
      <font>
        <strike val="0"/>
        <outline val="0"/>
        <shadow val="0"/>
        <u val="none"/>
        <vertAlign val="baseline"/>
        <sz val="11"/>
        <name val="Arial"/>
        <family val="2"/>
        <scheme val="none"/>
      </font>
      <fill>
        <patternFill patternType="solid">
          <fgColor rgb="FFFFFFFF"/>
          <bgColor rgb="FFFFFFFF"/>
        </patternFill>
      </fill>
      <alignment horizontal="general" vertical="center" textRotation="0" wrapText="0" indent="0" justifyLastLine="0" shrinkToFit="0" readingOrder="0"/>
      <border diagonalUp="0" diagonalDown="0" outline="0">
        <left/>
        <right/>
        <top style="thin">
          <color indexed="64"/>
        </top>
        <bottom style="thin">
          <color indexed="64"/>
        </bottom>
      </border>
      <protection locked="0" hidden="0"/>
    </dxf>
    <dxf>
      <font>
        <strike val="0"/>
        <outline val="0"/>
        <shadow val="0"/>
        <u val="none"/>
        <vertAlign val="baseline"/>
        <sz val="11"/>
        <name val="Arial"/>
        <family val="2"/>
        <scheme val="none"/>
      </font>
      <fill>
        <patternFill patternType="solid">
          <fgColor theme="0"/>
          <bgColor theme="0"/>
        </patternFill>
      </fill>
      <alignment horizontal="general" vertical="center" textRotation="0" wrapText="0" indent="0" justifyLastLine="0" shrinkToFit="0" readingOrder="0"/>
      <border diagonalUp="0" diagonalDown="0" outline="0">
        <left/>
        <right/>
        <top style="thin">
          <color indexed="64"/>
        </top>
        <bottom style="thin">
          <color indexed="64"/>
        </bottom>
      </border>
      <protection locked="0" hidden="0"/>
    </dxf>
    <dxf>
      <font>
        <strike val="0"/>
        <outline val="0"/>
        <shadow val="0"/>
        <u val="none"/>
        <vertAlign val="baseline"/>
        <sz val="11"/>
        <name val="Arial"/>
        <family val="2"/>
        <scheme val="none"/>
      </font>
      <fill>
        <patternFill patternType="solid">
          <fgColor theme="0"/>
          <bgColor theme="0"/>
        </patternFill>
      </fill>
      <alignment horizontal="general" vertical="center" textRotation="0" wrapText="0" indent="0" justifyLastLine="0" shrinkToFit="0" readingOrder="0"/>
      <border diagonalUp="0" diagonalDown="0" outline="0">
        <left/>
        <right/>
        <top style="thin">
          <color indexed="64"/>
        </top>
        <bottom style="thin">
          <color indexed="64"/>
        </bottom>
      </border>
      <protection locked="0" hidden="0"/>
    </dxf>
    <dxf>
      <font>
        <strike val="0"/>
        <outline val="0"/>
        <shadow val="0"/>
        <u val="none"/>
        <vertAlign val="baseline"/>
        <sz val="11"/>
        <name val="Arial"/>
        <family val="2"/>
        <scheme val="none"/>
      </font>
      <fill>
        <patternFill patternType="solid">
          <fgColor theme="0"/>
          <bgColor theme="0"/>
        </patternFill>
      </fill>
      <alignment horizontal="general" vertical="center" textRotation="0" wrapText="0" indent="0" justifyLastLine="0" shrinkToFit="0" readingOrder="0"/>
      <border diagonalUp="0" diagonalDown="0" outline="0">
        <left/>
        <right/>
        <top style="thin">
          <color indexed="64"/>
        </top>
        <bottom style="thin">
          <color indexed="64"/>
        </bottom>
      </border>
      <protection locked="0" hidden="0"/>
    </dxf>
    <dxf>
      <font>
        <strike val="0"/>
        <outline val="0"/>
        <shadow val="0"/>
        <u val="none"/>
        <vertAlign val="baseline"/>
        <sz val="11"/>
        <name val="Arial"/>
        <family val="2"/>
        <scheme val="none"/>
      </font>
      <fill>
        <patternFill patternType="solid">
          <fgColor theme="0"/>
          <bgColor theme="0"/>
        </patternFill>
      </fill>
      <alignment horizontal="general" vertical="center" textRotation="0" wrapText="0" indent="0" justifyLastLine="0" shrinkToFit="0" readingOrder="0"/>
      <border diagonalUp="0" diagonalDown="0" outline="0">
        <left/>
        <right/>
        <top style="thin">
          <color auto="1"/>
        </top>
        <bottom style="thin">
          <color auto="1"/>
        </bottom>
      </border>
      <protection locked="0" hidden="0"/>
    </dxf>
    <dxf>
      <font>
        <strike val="0"/>
        <outline val="0"/>
        <shadow val="0"/>
        <u val="none"/>
        <vertAlign val="baseline"/>
        <sz val="11"/>
        <name val="Arial"/>
        <family val="2"/>
        <scheme val="none"/>
      </font>
      <fill>
        <patternFill patternType="solid">
          <fgColor theme="0"/>
          <bgColor theme="0"/>
        </patternFill>
      </fill>
      <alignment horizontal="general" vertical="center" textRotation="0" wrapText="0" indent="0" justifyLastLine="0" shrinkToFit="0" readingOrder="0"/>
      <border diagonalUp="0" diagonalDown="0" outline="0">
        <left/>
        <right/>
        <top style="thin">
          <color auto="1"/>
        </top>
        <bottom style="thin">
          <color auto="1"/>
        </bottom>
      </border>
      <protection locked="0" hidden="0"/>
    </dxf>
    <dxf>
      <font>
        <strike val="0"/>
        <outline val="0"/>
        <shadow val="0"/>
        <u val="none"/>
        <vertAlign val="baseline"/>
        <sz val="11"/>
        <name val="Arial"/>
        <family val="2"/>
        <scheme val="none"/>
      </font>
      <fill>
        <patternFill patternType="solid">
          <fgColor theme="0"/>
          <bgColor theme="0"/>
        </patternFill>
      </fill>
      <alignment horizontal="general" vertical="center" textRotation="0" wrapText="0" indent="0" justifyLastLine="0" shrinkToFit="0" readingOrder="0"/>
      <border diagonalUp="0" diagonalDown="0" outline="0">
        <left/>
        <right/>
        <top style="thin">
          <color indexed="64"/>
        </top>
        <bottom style="thin">
          <color indexed="64"/>
        </bottom>
      </border>
      <protection locked="0" hidden="0"/>
    </dxf>
    <dxf>
      <font>
        <strike val="0"/>
        <outline val="0"/>
        <shadow val="0"/>
        <u val="none"/>
        <vertAlign val="baseline"/>
        <sz val="11"/>
        <name val="Arial"/>
        <family val="2"/>
        <scheme val="none"/>
      </font>
      <fill>
        <patternFill patternType="solid">
          <fgColor rgb="FFFFFFFF"/>
          <bgColor rgb="FFFFFFFF"/>
        </patternFill>
      </fill>
      <alignment horizontal="general" vertical="center" textRotation="0" wrapText="0" indent="0" justifyLastLine="0" shrinkToFit="0" readingOrder="0"/>
      <protection locked="0" hidden="0"/>
    </dxf>
    <dxf>
      <font>
        <b/>
        <i val="0"/>
        <strike val="0"/>
        <condense val="0"/>
        <extend val="0"/>
        <outline val="0"/>
        <shadow val="0"/>
        <u val="none"/>
        <vertAlign val="baseline"/>
        <sz val="11"/>
        <color theme="0"/>
        <name val="Arial"/>
        <family val="2"/>
        <scheme val="none"/>
      </font>
      <fill>
        <patternFill patternType="solid">
          <fgColor indexed="64"/>
          <bgColor rgb="FFE46025"/>
        </patternFill>
      </fill>
      <alignment horizontal="general" vertical="center" textRotation="0" wrapText="1" indent="0" justifyLastLine="0" shrinkToFit="0" readingOrder="0"/>
    </dxf>
  </dxfs>
  <tableStyles count="0" defaultTableStyle="TableStyleMedium2" defaultPivotStyle="PivotStyleLight16"/>
  <colors>
    <mruColors>
      <color rgb="FFCACED1"/>
      <color rgb="FF71797F"/>
      <color rgb="FFE46025"/>
      <color rgb="FFF0EEF8"/>
      <color rgb="FFCDC8E6"/>
      <color rgb="FF534698"/>
      <color rgb="FFFFE5FF"/>
      <color rgb="FFCC00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38100</xdr:rowOff>
    </xdr:from>
    <xdr:to>
      <xdr:col>1</xdr:col>
      <xdr:colOff>737870</xdr:colOff>
      <xdr:row>5</xdr:row>
      <xdr:rowOff>110183</xdr:rowOff>
    </xdr:to>
    <xdr:pic>
      <xdr:nvPicPr>
        <xdr:cNvPr id="2" name="Picture 1">
          <a:extLst>
            <a:ext uri="{FF2B5EF4-FFF2-40B4-BE49-F238E27FC236}">
              <a16:creationId xmlns:a16="http://schemas.microsoft.com/office/drawing/2014/main" id="{5E6AEBCD-11A7-4C0A-B0E5-1AD896209A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38100"/>
          <a:ext cx="1188720" cy="9706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119380</xdr:colOff>
      <xdr:row>0</xdr:row>
      <xdr:rowOff>76200</xdr:rowOff>
    </xdr:from>
    <xdr:to>
      <xdr:col>12</xdr:col>
      <xdr:colOff>73025</xdr:colOff>
      <xdr:row>2</xdr:row>
      <xdr:rowOff>414983</xdr:rowOff>
    </xdr:to>
    <xdr:pic>
      <xdr:nvPicPr>
        <xdr:cNvPr id="2" name="Picture 1">
          <a:extLst>
            <a:ext uri="{FF2B5EF4-FFF2-40B4-BE49-F238E27FC236}">
              <a16:creationId xmlns:a16="http://schemas.microsoft.com/office/drawing/2014/main" id="{1A715210-40D7-4CB2-ABD0-0A707535D6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25980" y="76200"/>
          <a:ext cx="1185545" cy="95473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85725</xdr:colOff>
      <xdr:row>0</xdr:row>
      <xdr:rowOff>114300</xdr:rowOff>
    </xdr:from>
    <xdr:to>
      <xdr:col>1</xdr:col>
      <xdr:colOff>1274445</xdr:colOff>
      <xdr:row>6</xdr:row>
      <xdr:rowOff>2233</xdr:rowOff>
    </xdr:to>
    <xdr:pic>
      <xdr:nvPicPr>
        <xdr:cNvPr id="4" name="Picture 3">
          <a:extLst>
            <a:ext uri="{FF2B5EF4-FFF2-40B4-BE49-F238E27FC236}">
              <a16:creationId xmlns:a16="http://schemas.microsoft.com/office/drawing/2014/main" id="{A6E5E81E-D148-4314-9B77-827FF636A9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114300"/>
          <a:ext cx="1188720" cy="97060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114300</xdr:rowOff>
    </xdr:from>
    <xdr:to>
      <xdr:col>0</xdr:col>
      <xdr:colOff>1264920</xdr:colOff>
      <xdr:row>5</xdr:row>
      <xdr:rowOff>180033</xdr:rowOff>
    </xdr:to>
    <xdr:pic>
      <xdr:nvPicPr>
        <xdr:cNvPr id="3" name="Picture 2">
          <a:extLst>
            <a:ext uri="{FF2B5EF4-FFF2-40B4-BE49-F238E27FC236}">
              <a16:creationId xmlns:a16="http://schemas.microsoft.com/office/drawing/2014/main" id="{62387572-5F02-4D3F-A12A-D8238B538E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114300"/>
          <a:ext cx="1188720" cy="97060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800100</xdr:colOff>
      <xdr:row>1</xdr:row>
      <xdr:rowOff>38100</xdr:rowOff>
    </xdr:from>
    <xdr:to>
      <xdr:col>3</xdr:col>
      <xdr:colOff>1544955</xdr:colOff>
      <xdr:row>10</xdr:row>
      <xdr:rowOff>17186</xdr:rowOff>
    </xdr:to>
    <xdr:pic>
      <xdr:nvPicPr>
        <xdr:cNvPr id="2" name="Picture 1">
          <a:extLst>
            <a:ext uri="{FF2B5EF4-FFF2-40B4-BE49-F238E27FC236}">
              <a16:creationId xmlns:a16="http://schemas.microsoft.com/office/drawing/2014/main" id="{BBCA0BB5-924F-4858-8997-03C7CE34007C}"/>
            </a:ext>
          </a:extLst>
        </xdr:cNvPr>
        <xdr:cNvPicPr>
          <a:picLocks noChangeAspect="1"/>
        </xdr:cNvPicPr>
      </xdr:nvPicPr>
      <xdr:blipFill>
        <a:blip xmlns:r="http://schemas.openxmlformats.org/officeDocument/2006/relationships" r:embed="rId1"/>
        <a:stretch>
          <a:fillRect/>
        </a:stretch>
      </xdr:blipFill>
      <xdr:spPr>
        <a:xfrm>
          <a:off x="800100" y="228600"/>
          <a:ext cx="4505325" cy="170692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ori\Downloads\20220930111315_06-09_responsible_products_calculator_v1_revb_r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yle guide"/>
      <sheetName val="Releases"/>
      <sheetName val="Instructions"/>
      <sheetName val="Recognised initiatives"/>
      <sheetName val="Responsible Structure"/>
      <sheetName val="Responsible Envelope"/>
      <sheetName val="Responsible Systems"/>
      <sheetName val="Responsible Finishes"/>
    </sheetNames>
    <sheetDataSet>
      <sheetData sheetId="0"/>
      <sheetData sheetId="1"/>
      <sheetData sheetId="2"/>
      <sheetData sheetId="3">
        <row r="5">
          <cell r="B5" t="str">
            <v>Climate Active Carbon Neutral for Products &amp; Services</v>
          </cell>
        </row>
        <row r="6">
          <cell r="B6" t="str">
            <v>Cradle to Cradle Certified v4 - Bronze</v>
          </cell>
        </row>
        <row r="7">
          <cell r="B7" t="str">
            <v>Cradle to Cradle Certified v4 - Silver</v>
          </cell>
        </row>
        <row r="8">
          <cell r="B8" t="str">
            <v>Cradle to Cradle Certified v4 - Gold</v>
          </cell>
        </row>
        <row r="9">
          <cell r="B9" t="str">
            <v>Cradle to Cradle Certified v4 - Platinum</v>
          </cell>
        </row>
        <row r="10">
          <cell r="B10" t="str">
            <v>Declare 2.0 - Declared</v>
          </cell>
        </row>
        <row r="11">
          <cell r="B11" t="str">
            <v>Declare 2.0 - Red List Approved</v>
          </cell>
        </row>
        <row r="12">
          <cell r="B12" t="str">
            <v>Declare 2.0 - Red List Free</v>
          </cell>
        </row>
        <row r="13">
          <cell r="B13" t="str">
            <v>ECNZ Building Insulants (EC 25-17)</v>
          </cell>
        </row>
        <row r="14">
          <cell r="B14" t="str">
            <v>ECNZ Furniture, Fittings &amp; Floorings (EC 32-17)</v>
          </cell>
        </row>
        <row r="15">
          <cell r="B15" t="str">
            <v>ECNZ Paints (EC 07-18)</v>
          </cell>
        </row>
        <row r="16">
          <cell r="B16" t="str">
            <v>ECNZ Pre-painted and resin-coated steel products (EC 57-16)</v>
          </cell>
        </row>
        <row r="17">
          <cell r="B17" t="str">
            <v>Environmental Product Declaration (EPD) - Industry-Wide</v>
          </cell>
        </row>
        <row r="18">
          <cell r="B18" t="str">
            <v>Environmental Product Declaration (EPD) - Product-Specific</v>
          </cell>
        </row>
        <row r="19">
          <cell r="B19" t="str">
            <v>FSC Certification (FSC-STD-AUS-01-2018)</v>
          </cell>
        </row>
        <row r="20">
          <cell r="B20" t="str">
            <v>GECA Adhesives, Fillers and Sealants (AFS v4.0ii-2014)</v>
          </cell>
        </row>
        <row r="21">
          <cell r="B21" t="str">
            <v>GECA Building Insulation Materials (BIMv2.0i-2018)</v>
          </cell>
        </row>
        <row r="22">
          <cell r="B22" t="str">
            <v>GECA Carpets (C v3.0-2021)</v>
          </cell>
        </row>
        <row r="23">
          <cell r="B23" t="str">
            <v>GECA Cement, Concrete &amp; Concrete Products (CCPv1.0ii-2017)</v>
          </cell>
        </row>
        <row r="24">
          <cell r="B24" t="str">
            <v>GECA Floor Coverings (FC v3.0-2021)</v>
          </cell>
        </row>
        <row r="25">
          <cell r="B25" t="str">
            <v>GECA Furniture, Fittings, Foam and Mattresses (FFFM v3.1i-2017)</v>
          </cell>
        </row>
        <row r="26">
          <cell r="B26" t="str">
            <v>GECA Hard Surfacing (HSv2.0i-2019)</v>
          </cell>
        </row>
        <row r="27">
          <cell r="B27" t="str">
            <v>GECA Paints and Coatings (PC v2.3i-2012)</v>
          </cell>
        </row>
        <row r="28">
          <cell r="B28" t="str">
            <v>GECA Panel Boards (PB v3.0-2021)</v>
          </cell>
        </row>
        <row r="29">
          <cell r="B29" t="str">
            <v>GECA Recycled Products (RPv1.0ii-2015)</v>
          </cell>
        </row>
        <row r="30">
          <cell r="B30" t="str">
            <v>GECA Steel and Steel Products (SSP v1.0i-2019)</v>
          </cell>
        </row>
        <row r="31">
          <cell r="B31" t="str">
            <v>GECA Sustainable Products and Services (SPSv2.0i-2020)</v>
          </cell>
        </row>
        <row r="32">
          <cell r="B32" t="str">
            <v>Global GreenTag GreenRate Level A</v>
          </cell>
        </row>
        <row r="33">
          <cell r="B33" t="str">
            <v>Global GreenTag GreenRate Level B</v>
          </cell>
        </row>
        <row r="34">
          <cell r="B34" t="str">
            <v>Global GreenTag GreenRate Level C</v>
          </cell>
        </row>
        <row r="35">
          <cell r="B35" t="str">
            <v>Global GreenTag HealthRATE - Bronze</v>
          </cell>
        </row>
        <row r="36">
          <cell r="B36" t="str">
            <v>Global GreenTag HealthRATE - Silver</v>
          </cell>
        </row>
        <row r="37">
          <cell r="B37" t="str">
            <v>Global GreenTag HealthRATE - Gold</v>
          </cell>
        </row>
        <row r="38">
          <cell r="B38" t="str">
            <v>Global GreenTag HealthRATE - Platinum</v>
          </cell>
        </row>
        <row r="39">
          <cell r="B39" t="str">
            <v>Global GreenTag Product Health Declaration</v>
          </cell>
        </row>
        <row r="40">
          <cell r="B40" t="str">
            <v>Living Product Challenge 2.0 - Imperative Challenge</v>
          </cell>
        </row>
        <row r="41">
          <cell r="B41" t="str">
            <v>Living Product Challenge 2.0 - Petal Certification</v>
          </cell>
        </row>
        <row r="42">
          <cell r="B42" t="str">
            <v>Living Product Challenge 2.0 - Full Certification</v>
          </cell>
        </row>
        <row r="43">
          <cell r="B43" t="str">
            <v>Responsible Wood (AS-NZS 4708:2021)</v>
          </cell>
        </row>
        <row r="44">
          <cell r="B44" t="str">
            <v>Reused products or building components</v>
          </cell>
        </row>
        <row r="45">
          <cell r="B45" t="str">
            <v>Vinyl Council of Australia Best practice PVC</v>
          </cell>
        </row>
      </sheetData>
      <sheetData sheetId="4"/>
      <sheetData sheetId="5"/>
      <sheetData sheetId="6"/>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349131A-19C7-441E-8B88-52ABAAF604F0}" name="Table242" displayName="Table242" ref="B58:H90" totalsRowShown="0" headerRowDxfId="53" dataDxfId="52">
  <autoFilter ref="B58:H90" xr:uid="{757B4900-4747-4697-9A1A-25F820BE4AC1}">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B02D64D2-E5BA-4D4B-A2A4-7ECC4688C329}" name="Product Name" dataDxfId="51"/>
    <tableColumn id="7" xr3:uid="{CC60C319-6F46-447B-871D-09A47AB97573}" name="Declared Unit in EPD (e.g. tonne, kg, m₂)" dataDxfId="50"/>
    <tableColumn id="6" xr3:uid="{A3C51E28-BCD3-4306-8976-D0AEECA2C8BA}" name="Global warming potential (GWP)_x000a_(kg CO2 eq./Declared Unit)" dataDxfId="49"/>
    <tableColumn id="2" xr3:uid="{C6BE59A8-79E6-424C-9AB2-F786E5FA8DEE}" name="Ozone depletion potential (ODP)_x000a_(kg CFC 11 eq./Declared Unit)" dataDxfId="48"/>
    <tableColumn id="3" xr3:uid="{70336F3F-FCC9-4948-ADDB-CA72A46B34B0}" name="Acidification potential (AP)_x000a_(kg SO2 eq./Declared Unit)" dataDxfId="47"/>
    <tableColumn id="4" xr3:uid="{FCEE10DB-3CF5-4885-BAD4-2CEB0D8D4E40}" name="Eutrophication potential (EP) - freshwater_x000a_(kg PO¾- eq./Declared Unit)" dataDxfId="46"/>
    <tableColumn id="5" xr3:uid="{357DF07A-BB49-4C56-A864-22F3E9C70741}" name="Photochemical oxidation creation potential (POCP)_x000a_(kg C₂H₂ eq./Declared Unit)" dataDxfId="4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8B2123F-2711-4BAA-B9CF-A9964D033CE2}" name="Table24569" displayName="Table24569" ref="B94:H101" totalsRowShown="0" headerRowDxfId="44" dataDxfId="43" totalsRowDxfId="42">
  <tableColumns count="7">
    <tableColumn id="6" xr3:uid="{3A5D20C2-1A91-47B7-969E-502863D92A53}" name="Energy Source " dataDxfId="41" totalsRowDxfId="40"/>
    <tableColumn id="5" xr3:uid="{A30D2F7A-A015-473F-ABCA-8760E55F4766}" name="Renewable" dataDxfId="39" totalsRowDxfId="38"/>
    <tableColumn id="4" xr3:uid="{D5D22721-A32C-4A09-9A60-052F01C19377}" name=" Annual energy usage" dataDxfId="37" totalsRowDxfId="36"/>
    <tableColumn id="1" xr3:uid="{72AA6F0B-7910-465B-9A41-F1B4F56BF11C}" name="Unit" dataDxfId="35" totalsRowDxfId="34"/>
    <tableColumn id="8" xr3:uid="{0BB20D30-4751-49FB-8E4F-97EB4B90B2EF}" name="Annual energy useage _x000a_(kWh or GJ/tonne steel)" dataDxfId="33" totalsRowDxfId="32"/>
    <tableColumn id="7" xr3:uid="{5D78507C-C494-469E-B210-46DCD71B5243}" name="Emission Factors - Refer to the Emission Factors Tab." dataDxfId="31" totalsRowDxfId="30"/>
    <tableColumn id="2" xr3:uid="{99CAC11C-64BD-4EA9-A0C2-1E15E455032F}" name="Total Emissions _x000a_(kg.CO2-e p a./tonne steel)" dataDxfId="29" totalsRowDxfId="28">
      <calculatedColumnFormula>IFERROR(Table24569[[#This Row],[Annual energy useage 
(kWh or GJ/tonne steel)]]*Table24569[[#This Row],[Emission Factors - Refer to the Emission Factors Tab.]]," ")</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1B63EDF-49A4-423B-B6E2-4C4B7F588154}" name="Table610" displayName="Table610" ref="B20:G53" headerRowDxfId="27" dataDxfId="25" totalsRowDxfId="23" headerRowBorderDxfId="26" tableBorderDxfId="24">
  <autoFilter ref="B20:G53" xr:uid="{35339653-2CB2-42B1-8373-4AC9675F48C9}"/>
  <tableColumns count="6">
    <tableColumn id="1" xr3:uid="{376EC66D-FE28-41E5-907E-F7DCD6FA0FD0}" name="Product" totalsRowLabel="Total" dataDxfId="22" totalsRowDxfId="21">
      <calculatedColumnFormula>#REF!</calculatedColumnFormula>
    </tableColumn>
    <tableColumn id="2" xr3:uid="{C4322BED-EF17-49C4-8838-E03F855F4C4C}" name="Applicant GWP_x000a_(kg CO2 eq./tonne)" dataDxfId="20" totalsRowDxfId="19">
      <calculatedColumnFormula>IF(ISTEXT(B21),H$103,"")</calculatedColumnFormula>
    </tableColumn>
    <tableColumn id="3" xr3:uid="{8AB0EE6C-A8DA-4539-9929-73E743597498}" name="EPD GWP_x000a_(kg CO2 eq./tonne)" dataDxfId="18" totalsRowDxfId="17">
      <calculatedColumnFormula>IF(#REF!&lt;&gt;"tonne",#REF!,IF(#REF!="kg",#REF!*0.001,IF(#REF!="m₂",#REF!*0.001)))</calculatedColumnFormula>
    </tableColumn>
    <tableColumn id="4" xr3:uid="{B10347A6-8997-45F0-928B-335A929E453A}" name="Total GWP_x000a_(kg CO2 eq./tonne)" dataDxfId="16" totalsRowDxfId="15">
      <calculatedColumnFormula>IFERROR(Table610[[#This Row],[Applicant GWP
(kg CO2 eq./tonne)]]+Table610[[#This Row],[EPD GWP
(kg CO2 eq./tonne)]], " ")</calculatedColumnFormula>
    </tableColumn>
    <tableColumn id="7" xr3:uid="{0C60EBD1-EB21-4327-8566-EF800E9DFF99}" name="Applicant % of total GWP" dataDxfId="14" totalsRowDxfId="13">
      <calculatedColumnFormula>IFERROR(Table610[[#This Row],[Applicant GWP
(kg CO2 eq./tonne)]]/Table610[[#This Row],[Total GWP
(kg CO2 eq./tonne)]], " ")</calculatedColumnFormula>
    </tableColumn>
    <tableColumn id="5" xr3:uid="{E4797375-84E0-4798-8353-0A3457B92911}" name="10% threshold met?" totalsRowFunction="count" dataDxfId="12" totalsRowDxfId="11">
      <calculatedColumnFormula>IF(ABS(Table610[[#This Row],[Applicant % of total GWP]])&lt;=0.1,"Yes", "No")</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dcceew.gov.au/climate-change/publications/national-greenhouse-accounts-factors-2024"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table" Target="../tables/table3.xml"/><Relationship Id="rId5" Type="http://schemas.openxmlformats.org/officeDocument/2006/relationships/table" Target="../tables/table2.xml"/><Relationship Id="rId4" Type="http://schemas.openxmlformats.org/officeDocument/2006/relationships/table" Target="../tables/table1.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s://www.dcceew.gov.au/climate-change/publications/national-greenhouse-accounts-factors-2024"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99F7A-B32B-4E91-B86C-D9940F8999D6}">
  <dimension ref="B11:H20"/>
  <sheetViews>
    <sheetView showGridLines="0" workbookViewId="0">
      <selection activeCell="C20" sqref="C20"/>
    </sheetView>
  </sheetViews>
  <sheetFormatPr defaultRowHeight="15" x14ac:dyDescent="0.25"/>
  <cols>
    <col min="2" max="2" width="23.5703125" customWidth="1"/>
    <col min="3" max="3" width="17.28515625" customWidth="1"/>
    <col min="4" max="4" width="18.85546875" bestFit="1" customWidth="1"/>
    <col min="5" max="5" width="13.85546875" customWidth="1"/>
    <col min="6" max="6" width="16.5703125" customWidth="1"/>
  </cols>
  <sheetData>
    <row r="11" spans="2:8" ht="18.75" x14ac:dyDescent="0.25">
      <c r="B11" s="6" t="s">
        <v>0</v>
      </c>
      <c r="C11" s="6"/>
      <c r="D11" s="6"/>
      <c r="E11" s="6"/>
      <c r="F11" s="6"/>
      <c r="G11" s="29"/>
      <c r="H11" s="29"/>
    </row>
    <row r="13" spans="2:8" x14ac:dyDescent="0.25">
      <c r="B13" s="10" t="s">
        <v>1</v>
      </c>
      <c r="C13" s="11" t="s">
        <v>2</v>
      </c>
      <c r="D13" s="11" t="s">
        <v>3</v>
      </c>
      <c r="E13" s="11" t="s">
        <v>4</v>
      </c>
      <c r="F13" s="5" t="s">
        <v>5</v>
      </c>
    </row>
    <row r="14" spans="2:8" x14ac:dyDescent="0.25">
      <c r="B14" s="31" t="s">
        <v>6</v>
      </c>
      <c r="C14" s="30">
        <v>44858</v>
      </c>
      <c r="D14" s="131" t="s">
        <v>7</v>
      </c>
      <c r="E14" s="28" t="s">
        <v>8</v>
      </c>
      <c r="F14" s="27"/>
    </row>
    <row r="15" spans="2:8" x14ac:dyDescent="0.25">
      <c r="B15" s="32" t="s">
        <v>6</v>
      </c>
      <c r="C15" s="33">
        <v>44886</v>
      </c>
      <c r="D15" s="36" t="s">
        <v>9</v>
      </c>
      <c r="E15" s="27" t="s">
        <v>8</v>
      </c>
      <c r="F15" s="27" t="s">
        <v>10</v>
      </c>
    </row>
    <row r="16" spans="2:8" x14ac:dyDescent="0.25">
      <c r="B16" s="32">
        <v>0.1</v>
      </c>
      <c r="C16" s="33">
        <v>44887</v>
      </c>
      <c r="D16" s="36" t="s">
        <v>11</v>
      </c>
      <c r="E16" s="27" t="s">
        <v>8</v>
      </c>
      <c r="F16" s="27"/>
    </row>
    <row r="17" spans="2:6" ht="38.25" x14ac:dyDescent="0.25">
      <c r="B17" s="32">
        <v>0.2</v>
      </c>
      <c r="C17" s="33">
        <v>44894</v>
      </c>
      <c r="D17" s="36" t="s">
        <v>12</v>
      </c>
      <c r="E17" s="27" t="s">
        <v>8</v>
      </c>
      <c r="F17" s="27" t="s">
        <v>10</v>
      </c>
    </row>
    <row r="18" spans="2:6" ht="38.25" x14ac:dyDescent="0.25">
      <c r="B18" s="32">
        <v>1</v>
      </c>
      <c r="C18" s="33">
        <v>44872</v>
      </c>
      <c r="D18" s="36" t="s">
        <v>13</v>
      </c>
      <c r="E18" s="27"/>
      <c r="F18" s="27" t="s">
        <v>14</v>
      </c>
    </row>
    <row r="19" spans="2:6" ht="25.5" x14ac:dyDescent="0.25">
      <c r="B19" s="32">
        <v>1.1000000000000001</v>
      </c>
      <c r="C19" s="33">
        <v>44939</v>
      </c>
      <c r="D19" s="36" t="s">
        <v>15</v>
      </c>
      <c r="E19" s="27" t="s">
        <v>8</v>
      </c>
      <c r="F19" s="27" t="s">
        <v>14</v>
      </c>
    </row>
    <row r="20" spans="2:6" ht="63.75" x14ac:dyDescent="0.25">
      <c r="B20" s="115">
        <v>1.6</v>
      </c>
      <c r="D20" s="130" t="s">
        <v>174</v>
      </c>
      <c r="E20" s="129" t="s">
        <v>175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8888C-4B53-40A4-9144-0D510D72D28D}">
  <dimension ref="A7:AF32"/>
  <sheetViews>
    <sheetView showGridLines="0" topLeftCell="A9" workbookViewId="0">
      <selection activeCell="B15" sqref="B15"/>
    </sheetView>
  </sheetViews>
  <sheetFormatPr defaultRowHeight="15" x14ac:dyDescent="0.25"/>
  <cols>
    <col min="2" max="2" width="90.140625" customWidth="1"/>
  </cols>
  <sheetData>
    <row r="7" spans="1:32" ht="18.75" x14ac:dyDescent="0.25">
      <c r="A7" s="43"/>
      <c r="B7" s="43"/>
      <c r="C7" s="29"/>
      <c r="D7" s="29"/>
      <c r="E7" s="29"/>
      <c r="F7" s="29"/>
      <c r="G7" s="29"/>
      <c r="H7" s="29"/>
      <c r="I7" s="29"/>
      <c r="J7" s="114"/>
      <c r="K7" s="114"/>
      <c r="L7" s="114"/>
      <c r="M7" s="114"/>
      <c r="N7" s="114"/>
      <c r="O7" s="114"/>
      <c r="P7" s="114"/>
      <c r="Q7" s="114"/>
      <c r="R7" s="114"/>
      <c r="S7" s="114"/>
      <c r="T7" s="114"/>
      <c r="U7" s="114"/>
      <c r="V7" s="114"/>
      <c r="W7" s="114"/>
      <c r="X7" s="114"/>
      <c r="Y7" s="114"/>
      <c r="Z7" s="114"/>
      <c r="AA7" s="114"/>
      <c r="AB7" s="114"/>
      <c r="AC7" s="114"/>
      <c r="AD7" s="114"/>
      <c r="AE7" s="114"/>
      <c r="AF7" s="114"/>
    </row>
    <row r="8" spans="1:32" x14ac:dyDescent="0.25">
      <c r="A8" s="44"/>
      <c r="B8" s="19"/>
    </row>
    <row r="9" spans="1:32" ht="23.25" x14ac:dyDescent="0.35">
      <c r="A9" s="44"/>
      <c r="B9" s="23" t="s">
        <v>16</v>
      </c>
    </row>
    <row r="10" spans="1:32" x14ac:dyDescent="0.25">
      <c r="A10" s="44"/>
      <c r="B10" s="20"/>
    </row>
    <row r="11" spans="1:32" x14ac:dyDescent="0.25">
      <c r="A11" s="44"/>
      <c r="B11" s="45" t="s">
        <v>17</v>
      </c>
    </row>
    <row r="12" spans="1:32" x14ac:dyDescent="0.25">
      <c r="A12" s="44"/>
      <c r="B12" s="20"/>
    </row>
    <row r="13" spans="1:32" ht="21" customHeight="1" x14ac:dyDescent="0.25">
      <c r="A13" s="44"/>
      <c r="B13" s="21" t="s">
        <v>18</v>
      </c>
    </row>
    <row r="14" spans="1:32" x14ac:dyDescent="0.25">
      <c r="A14" s="44"/>
      <c r="B14" s="20"/>
    </row>
    <row r="15" spans="1:32" x14ac:dyDescent="0.25">
      <c r="A15" s="44"/>
      <c r="B15" s="34"/>
    </row>
    <row r="16" spans="1:32" x14ac:dyDescent="0.25">
      <c r="A16" s="44"/>
      <c r="B16" s="20"/>
    </row>
    <row r="17" spans="1:2" ht="30" x14ac:dyDescent="0.25">
      <c r="A17" s="44"/>
      <c r="B17" s="34" t="s">
        <v>19</v>
      </c>
    </row>
    <row r="18" spans="1:2" x14ac:dyDescent="0.25">
      <c r="A18" s="44"/>
      <c r="B18" s="20"/>
    </row>
    <row r="19" spans="1:2" x14ac:dyDescent="0.25">
      <c r="A19" s="44"/>
      <c r="B19" s="34"/>
    </row>
    <row r="20" spans="1:2" x14ac:dyDescent="0.25">
      <c r="A20" s="44"/>
      <c r="B20" s="20"/>
    </row>
    <row r="21" spans="1:2" ht="18" x14ac:dyDescent="0.25">
      <c r="A21" s="44"/>
      <c r="B21" s="24" t="s">
        <v>20</v>
      </c>
    </row>
    <row r="22" spans="1:2" x14ac:dyDescent="0.25">
      <c r="A22" s="44"/>
      <c r="B22" s="20"/>
    </row>
    <row r="23" spans="1:2" ht="60" customHeight="1" x14ac:dyDescent="0.25">
      <c r="A23" s="44"/>
      <c r="B23" s="134" t="s">
        <v>180</v>
      </c>
    </row>
    <row r="24" spans="1:2" ht="29.45" customHeight="1" x14ac:dyDescent="0.25">
      <c r="A24" s="44"/>
      <c r="B24" s="135" t="s">
        <v>177</v>
      </c>
    </row>
    <row r="25" spans="1:2" ht="30" x14ac:dyDescent="0.25">
      <c r="A25" s="44"/>
      <c r="B25" s="134" t="s">
        <v>21</v>
      </c>
    </row>
    <row r="26" spans="1:2" x14ac:dyDescent="0.25">
      <c r="A26" s="44"/>
      <c r="B26" s="22"/>
    </row>
    <row r="27" spans="1:2" x14ac:dyDescent="0.25">
      <c r="A27" s="125"/>
    </row>
    <row r="28" spans="1:2" x14ac:dyDescent="0.25">
      <c r="A28" s="125"/>
    </row>
    <row r="29" spans="1:2" x14ac:dyDescent="0.25">
      <c r="A29" s="125"/>
    </row>
    <row r="30" spans="1:2" x14ac:dyDescent="0.25">
      <c r="A30" s="126"/>
    </row>
    <row r="31" spans="1:2" x14ac:dyDescent="0.25">
      <c r="A31" s="126"/>
    </row>
    <row r="32" spans="1:2" x14ac:dyDescent="0.25">
      <c r="A32" s="126"/>
    </row>
  </sheetData>
  <hyperlinks>
    <hyperlink ref="B24" r:id="rId1" xr:uid="{6C82FB19-00AD-4D95-A983-38A566A3893D}"/>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68E9D-231A-41E5-9ED7-0D4E659FF97F}">
  <sheetPr>
    <pageSetUpPr fitToPage="1"/>
  </sheetPr>
  <dimension ref="B1:AB115"/>
  <sheetViews>
    <sheetView showGridLines="0" showRowColHeaders="0" showZeros="0" tabSelected="1" zoomScale="75" zoomScaleNormal="75" workbookViewId="0">
      <pane ySplit="3" topLeftCell="A4" activePane="bottomLeft" state="frozen"/>
      <selection pane="bottomLeft" activeCell="C10" sqref="C10"/>
    </sheetView>
  </sheetViews>
  <sheetFormatPr defaultColWidth="8.85546875" defaultRowHeight="15" x14ac:dyDescent="0.25"/>
  <cols>
    <col min="1" max="1" width="1.7109375" style="1" customWidth="1"/>
    <col min="2" max="2" width="35.140625" style="1" customWidth="1"/>
    <col min="3" max="3" width="20" style="1" customWidth="1"/>
    <col min="4" max="4" width="26.42578125" style="1" customWidth="1"/>
    <col min="5" max="5" width="27.85546875" style="1" customWidth="1"/>
    <col min="6" max="7" width="21.42578125" style="1" customWidth="1"/>
    <col min="8" max="8" width="25" style="1" customWidth="1"/>
    <col min="9" max="9" width="20.140625" style="2" customWidth="1"/>
    <col min="10" max="10" width="11.28515625" style="4" customWidth="1"/>
    <col min="11" max="16384" width="8.85546875" style="1"/>
  </cols>
  <sheetData>
    <row r="1" spans="2:28" x14ac:dyDescent="0.25">
      <c r="J1" s="3"/>
    </row>
    <row r="2" spans="2:28" ht="35.1" customHeight="1" x14ac:dyDescent="0.25">
      <c r="B2" s="65" t="s">
        <v>152</v>
      </c>
      <c r="C2" s="43"/>
      <c r="D2" s="43"/>
      <c r="E2" s="43"/>
      <c r="F2" s="43"/>
      <c r="G2" s="43"/>
      <c r="H2" s="43"/>
      <c r="I2" s="43"/>
      <c r="J2" s="43"/>
      <c r="K2" s="29"/>
      <c r="L2" s="29"/>
      <c r="M2" s="29"/>
      <c r="N2" s="29"/>
      <c r="O2" s="29"/>
      <c r="P2" s="29"/>
      <c r="Q2" s="29"/>
      <c r="R2" s="29"/>
      <c r="S2" s="29"/>
      <c r="T2" s="114"/>
      <c r="U2" s="114"/>
      <c r="V2" s="114"/>
      <c r="W2" s="114"/>
      <c r="X2" s="114"/>
      <c r="Y2" s="114"/>
      <c r="Z2" s="114"/>
      <c r="AA2" s="114"/>
      <c r="AB2" s="114"/>
    </row>
    <row r="3" spans="2:28" ht="33.6" customHeight="1" x14ac:dyDescent="0.25">
      <c r="B3" s="149" t="s">
        <v>186</v>
      </c>
      <c r="C3" s="149"/>
      <c r="D3" s="149"/>
      <c r="E3" s="149"/>
      <c r="F3" s="149"/>
      <c r="G3" s="149"/>
      <c r="H3" s="149"/>
      <c r="I3" s="149"/>
      <c r="J3" s="149"/>
      <c r="K3" s="137"/>
      <c r="L3" s="137"/>
      <c r="M3" s="137"/>
    </row>
    <row r="4" spans="2:28" ht="8.1" customHeight="1" x14ac:dyDescent="0.25">
      <c r="B4" s="136"/>
      <c r="C4" s="51"/>
      <c r="D4" s="51"/>
      <c r="E4" s="51"/>
      <c r="F4" s="51"/>
      <c r="G4" s="51"/>
      <c r="H4" s="51"/>
      <c r="I4" s="66"/>
      <c r="J4" s="67"/>
      <c r="K4" s="51"/>
      <c r="L4" s="51"/>
      <c r="M4" s="51"/>
    </row>
    <row r="5" spans="2:28" ht="16.5" customHeight="1" x14ac:dyDescent="0.25">
      <c r="B5" s="46" t="s">
        <v>184</v>
      </c>
      <c r="C5" s="51"/>
      <c r="D5" s="51"/>
      <c r="E5" s="46" t="s">
        <v>23</v>
      </c>
      <c r="F5" s="51"/>
      <c r="G5" s="51"/>
      <c r="H5" s="51"/>
      <c r="I5" s="51"/>
      <c r="J5" s="51"/>
      <c r="K5" s="51"/>
      <c r="L5" s="51"/>
      <c r="M5" s="51"/>
    </row>
    <row r="6" spans="2:28" ht="4.5" customHeight="1" x14ac:dyDescent="0.25">
      <c r="B6" s="7"/>
      <c r="C6" s="51"/>
      <c r="D6" s="51"/>
      <c r="E6" s="51"/>
      <c r="F6" s="51"/>
      <c r="G6" s="51"/>
      <c r="H6" s="51"/>
      <c r="I6" s="51"/>
      <c r="J6" s="51"/>
      <c r="K6" s="51"/>
      <c r="L6" s="51"/>
      <c r="M6" s="51"/>
    </row>
    <row r="7" spans="2:28" ht="26.1" customHeight="1" x14ac:dyDescent="0.25">
      <c r="B7" s="93" t="s">
        <v>24</v>
      </c>
      <c r="C7" s="62"/>
      <c r="D7" s="51"/>
      <c r="E7" s="95" t="s">
        <v>154</v>
      </c>
      <c r="F7" s="48" t="s">
        <v>150</v>
      </c>
      <c r="G7" s="49"/>
      <c r="H7" s="49"/>
      <c r="I7" s="49"/>
      <c r="J7" s="49"/>
      <c r="K7" s="49"/>
      <c r="L7" s="49"/>
      <c r="M7" s="50"/>
      <c r="N7" s="51"/>
    </row>
    <row r="8" spans="2:28" ht="26.1" customHeight="1" x14ac:dyDescent="0.25">
      <c r="B8" s="94" t="s">
        <v>25</v>
      </c>
      <c r="C8" s="63"/>
      <c r="D8" s="51"/>
      <c r="E8" s="138" t="s">
        <v>153</v>
      </c>
      <c r="F8" s="52" t="s">
        <v>181</v>
      </c>
      <c r="G8" s="53"/>
      <c r="H8" s="53"/>
      <c r="I8" s="53"/>
      <c r="J8" s="53"/>
      <c r="K8" s="53"/>
      <c r="L8" s="53"/>
      <c r="M8" s="54"/>
      <c r="N8" s="51"/>
    </row>
    <row r="9" spans="2:28" ht="26.1" customHeight="1" x14ac:dyDescent="0.25">
      <c r="B9" s="94" t="s">
        <v>26</v>
      </c>
      <c r="C9" s="63"/>
      <c r="D9" s="51"/>
      <c r="E9" s="139"/>
      <c r="F9" s="144" t="s">
        <v>182</v>
      </c>
      <c r="G9" s="145"/>
      <c r="H9" s="145"/>
      <c r="I9" s="145"/>
      <c r="J9" s="145"/>
      <c r="K9" s="145"/>
      <c r="L9" s="145"/>
      <c r="M9" s="146"/>
      <c r="N9" s="51"/>
    </row>
    <row r="10" spans="2:28" ht="26.1" customHeight="1" x14ac:dyDescent="0.25">
      <c r="B10" s="94" t="s">
        <v>27</v>
      </c>
      <c r="C10" s="63"/>
      <c r="D10" s="51"/>
      <c r="E10" s="140"/>
      <c r="F10" s="57" t="s">
        <v>28</v>
      </c>
      <c r="G10" s="58"/>
      <c r="H10" s="58"/>
      <c r="I10" s="58"/>
      <c r="J10" s="58"/>
      <c r="K10" s="58"/>
      <c r="L10" s="58"/>
      <c r="M10" s="59"/>
      <c r="N10" s="51"/>
    </row>
    <row r="11" spans="2:28" ht="28.5" customHeight="1" x14ac:dyDescent="0.25">
      <c r="B11" s="93" t="s">
        <v>29</v>
      </c>
      <c r="C11" s="63"/>
      <c r="D11" s="51"/>
      <c r="E11" s="95" t="s">
        <v>30</v>
      </c>
      <c r="F11" s="48" t="s">
        <v>31</v>
      </c>
      <c r="G11" s="49"/>
      <c r="H11" s="49"/>
      <c r="I11" s="60"/>
      <c r="J11" s="97"/>
      <c r="K11" s="49"/>
      <c r="L11" s="49"/>
      <c r="M11" s="50"/>
      <c r="N11" s="51"/>
    </row>
    <row r="12" spans="2:28" ht="30" customHeight="1" x14ac:dyDescent="0.25">
      <c r="B12" s="94" t="s">
        <v>185</v>
      </c>
      <c r="C12" s="63"/>
      <c r="D12" s="51"/>
      <c r="E12" s="95" t="s">
        <v>32</v>
      </c>
      <c r="F12" s="48" t="s">
        <v>151</v>
      </c>
      <c r="G12" s="49"/>
      <c r="H12" s="49"/>
      <c r="I12" s="49"/>
      <c r="J12" s="49"/>
      <c r="K12" s="49"/>
      <c r="L12" s="49"/>
      <c r="M12" s="50"/>
      <c r="N12" s="51"/>
    </row>
    <row r="13" spans="2:28" ht="26.1" customHeight="1" x14ac:dyDescent="0.25">
      <c r="B13" s="51"/>
      <c r="C13" s="51"/>
      <c r="D13" s="51"/>
      <c r="E13" s="96" t="s">
        <v>33</v>
      </c>
      <c r="F13" s="61" t="s">
        <v>151</v>
      </c>
      <c r="G13" s="49"/>
      <c r="H13" s="49"/>
      <c r="I13" s="49"/>
      <c r="J13" s="49"/>
      <c r="K13" s="49"/>
      <c r="L13" s="49"/>
      <c r="M13" s="50"/>
      <c r="N13" s="51"/>
    </row>
    <row r="14" spans="2:28" ht="20.45" customHeight="1" x14ac:dyDescent="0.25">
      <c r="B14" s="51"/>
      <c r="C14" s="51"/>
      <c r="D14" s="51"/>
      <c r="E14" s="141" t="s">
        <v>34</v>
      </c>
      <c r="F14" s="55" t="s">
        <v>155</v>
      </c>
      <c r="G14" s="51"/>
      <c r="H14" s="51"/>
      <c r="I14" s="51"/>
      <c r="J14" s="51"/>
      <c r="K14" s="51"/>
      <c r="L14" s="51"/>
      <c r="M14" s="56"/>
      <c r="N14" s="51"/>
    </row>
    <row r="15" spans="2:28" ht="20.45" customHeight="1" x14ac:dyDescent="0.25">
      <c r="B15" s="51"/>
      <c r="C15" s="51"/>
      <c r="D15" s="51"/>
      <c r="E15" s="142"/>
      <c r="F15" s="55" t="s">
        <v>35</v>
      </c>
      <c r="G15" s="51"/>
      <c r="H15" s="51"/>
      <c r="I15" s="51"/>
      <c r="J15" s="51"/>
      <c r="K15" s="51"/>
      <c r="L15" s="51"/>
      <c r="M15" s="56"/>
      <c r="N15" s="51"/>
    </row>
    <row r="16" spans="2:28" ht="18.95" customHeight="1" x14ac:dyDescent="0.25">
      <c r="B16" s="51"/>
      <c r="C16" s="51"/>
      <c r="D16" s="51"/>
      <c r="E16" s="142"/>
      <c r="F16" s="51" t="s">
        <v>183</v>
      </c>
      <c r="G16" s="51"/>
      <c r="H16" s="51"/>
      <c r="I16" s="51"/>
      <c r="J16" s="51"/>
      <c r="K16" s="51"/>
      <c r="L16" s="51"/>
      <c r="M16" s="56"/>
      <c r="N16" s="51"/>
    </row>
    <row r="17" spans="2:14" ht="28.5" customHeight="1" x14ac:dyDescent="0.25">
      <c r="B17" s="51"/>
      <c r="C17" s="51"/>
      <c r="D17" s="51"/>
      <c r="E17" s="143"/>
      <c r="F17" s="147" t="s">
        <v>178</v>
      </c>
      <c r="G17" s="147"/>
      <c r="H17" s="147"/>
      <c r="I17" s="147"/>
      <c r="J17" s="147"/>
      <c r="K17" s="147"/>
      <c r="L17" s="147"/>
      <c r="M17" s="148"/>
      <c r="N17" s="51"/>
    </row>
    <row r="18" spans="2:14" ht="26.1" customHeight="1" x14ac:dyDescent="0.25">
      <c r="B18" s="46" t="s">
        <v>36</v>
      </c>
      <c r="C18" s="51"/>
      <c r="D18" s="51"/>
      <c r="E18" s="51"/>
      <c r="F18" s="51"/>
      <c r="G18" s="51"/>
      <c r="H18" s="51"/>
      <c r="I18" s="51"/>
      <c r="J18" s="51"/>
      <c r="K18" s="51"/>
      <c r="L18" s="51"/>
      <c r="M18" s="51"/>
    </row>
    <row r="19" spans="2:14" ht="15.95" customHeight="1" x14ac:dyDescent="0.25">
      <c r="B19" s="68" t="s">
        <v>37</v>
      </c>
      <c r="C19" s="51"/>
      <c r="D19" s="51"/>
      <c r="E19" s="51"/>
      <c r="F19" s="51"/>
      <c r="G19" s="51"/>
      <c r="H19" s="51"/>
      <c r="I19" s="51"/>
      <c r="J19" s="51"/>
      <c r="K19" s="51"/>
      <c r="L19" s="51"/>
      <c r="M19" s="51"/>
    </row>
    <row r="20" spans="2:14" ht="47.1" customHeight="1" x14ac:dyDescent="0.25">
      <c r="B20" s="69" t="s">
        <v>38</v>
      </c>
      <c r="C20" s="101" t="s">
        <v>39</v>
      </c>
      <c r="D20" s="101" t="s">
        <v>40</v>
      </c>
      <c r="E20" s="101" t="s">
        <v>41</v>
      </c>
      <c r="F20" s="101" t="s">
        <v>42</v>
      </c>
      <c r="G20" s="101" t="s">
        <v>43</v>
      </c>
      <c r="H20" s="51"/>
      <c r="I20" s="51"/>
      <c r="J20" s="51"/>
      <c r="K20" s="51"/>
      <c r="L20" s="51"/>
      <c r="M20" s="51"/>
    </row>
    <row r="21" spans="2:14" ht="15" customHeight="1" x14ac:dyDescent="0.25">
      <c r="B21" s="91" t="str">
        <f t="shared" ref="B21:B28" si="0">B59</f>
        <v>Bluescope Welded Beams &amp; Columns</v>
      </c>
      <c r="C21" s="102">
        <f t="shared" ref="C21:C53" si="1">IF(ISTEXT(B21),H$102,"")</f>
        <v>0</v>
      </c>
      <c r="D21" s="102">
        <f>IF(C59="tonne",D59,IF(C59="kg",D59*1000,IF(C59="m₂",D59*1000)))</f>
        <v>2840</v>
      </c>
      <c r="E21" s="103">
        <f>IFERROR(Table610[[#This Row],[Applicant GWP
(kg CO2 eq./tonne)]]+Table610[[#This Row],[EPD GWP
(kg CO2 eq./tonne)]], " ")</f>
        <v>2840</v>
      </c>
      <c r="F21" s="104">
        <f>IFERROR(Table610[[#This Row],[Applicant GWP
(kg CO2 eq./tonne)]]/Table610[[#This Row],[Total GWP
(kg CO2 eq./tonne)]], " ")</f>
        <v>0</v>
      </c>
      <c r="G21" s="90" t="str">
        <f>IF(ABS(Table610[[#This Row],[Applicant % of total GWP]])&lt;=0.1,"Yes", "No")</f>
        <v>Yes</v>
      </c>
      <c r="H21" s="51"/>
      <c r="I21" s="51"/>
      <c r="J21" s="51"/>
      <c r="K21" s="51"/>
      <c r="L21" s="51"/>
      <c r="M21" s="51"/>
    </row>
    <row r="22" spans="2:14" ht="15" customHeight="1" x14ac:dyDescent="0.25">
      <c r="B22" s="91" t="str">
        <f t="shared" si="0"/>
        <v>Bluescope Hot Rolled Coil</v>
      </c>
      <c r="C22" s="102">
        <f t="shared" si="1"/>
        <v>0</v>
      </c>
      <c r="D22" s="102">
        <f t="shared" ref="D22" si="2">IF(C60="tonne",D60,IF(C60="kg",D60*1000,IF(C60="m₂",D60*1000)))</f>
        <v>2410</v>
      </c>
      <c r="E22" s="103">
        <f>IFERROR(Table610[[#This Row],[Applicant GWP
(kg CO2 eq./tonne)]]+Table610[[#This Row],[EPD GWP
(kg CO2 eq./tonne)]], " ")</f>
        <v>2410</v>
      </c>
      <c r="F22" s="104">
        <f>IFERROR(Table610[[#This Row],[Applicant GWP
(kg CO2 eq./tonne)]]/Table610[[#This Row],[Total GWP
(kg CO2 eq./tonne)]], " ")</f>
        <v>0</v>
      </c>
      <c r="G22" s="90" t="str">
        <f>IF(ABS(Table610[[#This Row],[Applicant % of total GWP]])&lt;=0.1,"Yes", "No")</f>
        <v>Yes</v>
      </c>
      <c r="H22" s="51"/>
      <c r="I22" s="51"/>
      <c r="J22" s="51"/>
      <c r="K22" s="51"/>
      <c r="L22" s="51"/>
      <c r="M22" s="51"/>
    </row>
    <row r="23" spans="2:14" ht="15" customHeight="1" x14ac:dyDescent="0.25">
      <c r="B23" s="91">
        <f t="shared" si="0"/>
        <v>0</v>
      </c>
      <c r="C23" s="102" t="str">
        <f t="shared" si="1"/>
        <v/>
      </c>
      <c r="D23" s="102" t="b">
        <f t="shared" ref="D23:D53" si="3">IF(C61="tonne",D61,IF(C61="kg",D61*1000,IF(C61="m₂",D61*1000)))</f>
        <v>0</v>
      </c>
      <c r="E23" s="103" t="str">
        <f>IFERROR(Table610[[#This Row],[Applicant GWP
(kg CO2 eq./tonne)]]+Table610[[#This Row],[EPD GWP
(kg CO2 eq./tonne)]], " ")</f>
        <v xml:space="preserve"> </v>
      </c>
      <c r="F23" s="104" t="str">
        <f>IFERROR(Table610[[#This Row],[Applicant GWP
(kg CO2 eq./tonne)]]/Table610[[#This Row],[Total GWP
(kg CO2 eq./tonne)]], " ")</f>
        <v xml:space="preserve"> </v>
      </c>
      <c r="G23" s="90" t="e">
        <f>IF(ABS(Table610[[#This Row],[Applicant % of total GWP]])&lt;=0.1,"Yes", "No")</f>
        <v>#VALUE!</v>
      </c>
      <c r="H23" s="51"/>
      <c r="I23" s="51"/>
      <c r="J23" s="51"/>
      <c r="K23" s="51"/>
      <c r="L23" s="51"/>
      <c r="M23" s="51"/>
    </row>
    <row r="24" spans="2:14" ht="15" customHeight="1" x14ac:dyDescent="0.25">
      <c r="B24" s="91">
        <f t="shared" si="0"/>
        <v>0</v>
      </c>
      <c r="C24" s="102" t="str">
        <f t="shared" si="1"/>
        <v/>
      </c>
      <c r="D24" s="102" t="b">
        <f t="shared" si="3"/>
        <v>0</v>
      </c>
      <c r="E24" s="103" t="str">
        <f>IFERROR(Table610[[#This Row],[Applicant GWP
(kg CO2 eq./tonne)]]+Table610[[#This Row],[EPD GWP
(kg CO2 eq./tonne)]], " ")</f>
        <v xml:space="preserve"> </v>
      </c>
      <c r="F24" s="104" t="str">
        <f>IFERROR(Table610[[#This Row],[Applicant GWP
(kg CO2 eq./tonne)]]/Table610[[#This Row],[Total GWP
(kg CO2 eq./tonne)]], " ")</f>
        <v xml:space="preserve"> </v>
      </c>
      <c r="G24" s="90" t="e">
        <f>IF(ABS(Table610[[#This Row],[Applicant % of total GWP]])&lt;=0.1,"Yes", "No")</f>
        <v>#VALUE!</v>
      </c>
      <c r="H24" s="51"/>
      <c r="I24" s="51"/>
      <c r="J24" s="51"/>
      <c r="K24" s="51"/>
      <c r="L24" s="51"/>
      <c r="M24" s="51"/>
    </row>
    <row r="25" spans="2:14" ht="15" customHeight="1" x14ac:dyDescent="0.25">
      <c r="B25" s="91">
        <f t="shared" si="0"/>
        <v>0</v>
      </c>
      <c r="C25" s="102" t="str">
        <f t="shared" si="1"/>
        <v/>
      </c>
      <c r="D25" s="102" t="b">
        <f t="shared" si="3"/>
        <v>0</v>
      </c>
      <c r="E25" s="103" t="str">
        <f>IFERROR(Table610[[#This Row],[Applicant GWP
(kg CO2 eq./tonne)]]+Table610[[#This Row],[EPD GWP
(kg CO2 eq./tonne)]], " ")</f>
        <v xml:space="preserve"> </v>
      </c>
      <c r="F25" s="104" t="str">
        <f>IFERROR(Table610[[#This Row],[Applicant GWP
(kg CO2 eq./tonne)]]/Table610[[#This Row],[Total GWP
(kg CO2 eq./tonne)]], " ")</f>
        <v xml:space="preserve"> </v>
      </c>
      <c r="G25" s="90" t="e">
        <f>IF(ABS(Table610[[#This Row],[Applicant % of total GWP]])&lt;=0.1,"Yes", "No")</f>
        <v>#VALUE!</v>
      </c>
      <c r="H25" s="51"/>
      <c r="I25" s="51"/>
      <c r="J25" s="51"/>
      <c r="K25" s="51"/>
      <c r="L25" s="51"/>
      <c r="M25" s="51"/>
    </row>
    <row r="26" spans="2:14" ht="15" customHeight="1" x14ac:dyDescent="0.25">
      <c r="B26" s="91">
        <f t="shared" si="0"/>
        <v>0</v>
      </c>
      <c r="C26" s="102" t="str">
        <f t="shared" si="1"/>
        <v/>
      </c>
      <c r="D26" s="102" t="b">
        <f t="shared" si="3"/>
        <v>0</v>
      </c>
      <c r="E26" s="103" t="str">
        <f>IFERROR(Table610[[#This Row],[Applicant GWP
(kg CO2 eq./tonne)]]+Table610[[#This Row],[EPD GWP
(kg CO2 eq./tonne)]], " ")</f>
        <v xml:space="preserve"> </v>
      </c>
      <c r="F26" s="104" t="str">
        <f>IFERROR(Table610[[#This Row],[Applicant GWP
(kg CO2 eq./tonne)]]/Table610[[#This Row],[Total GWP
(kg CO2 eq./tonne)]], " ")</f>
        <v xml:space="preserve"> </v>
      </c>
      <c r="G26" s="90" t="e">
        <f>IF(ABS(Table610[[#This Row],[Applicant % of total GWP]])&lt;=0.1,"Yes", "No")</f>
        <v>#VALUE!</v>
      </c>
      <c r="H26" s="51"/>
      <c r="I26" s="51"/>
      <c r="J26" s="51"/>
      <c r="K26" s="51"/>
      <c r="L26" s="51"/>
      <c r="M26" s="51"/>
    </row>
    <row r="27" spans="2:14" ht="15" customHeight="1" x14ac:dyDescent="0.25">
      <c r="B27" s="91">
        <f t="shared" si="0"/>
        <v>0</v>
      </c>
      <c r="C27" s="102" t="str">
        <f t="shared" si="1"/>
        <v/>
      </c>
      <c r="D27" s="102" t="b">
        <f t="shared" si="3"/>
        <v>0</v>
      </c>
      <c r="E27" s="103" t="str">
        <f>IFERROR(Table610[[#This Row],[Applicant GWP
(kg CO2 eq./tonne)]]+Table610[[#This Row],[EPD GWP
(kg CO2 eq./tonne)]], " ")</f>
        <v xml:space="preserve"> </v>
      </c>
      <c r="F27" s="104" t="str">
        <f>IFERROR(Table610[[#This Row],[Applicant GWP
(kg CO2 eq./tonne)]]/Table610[[#This Row],[Total GWP
(kg CO2 eq./tonne)]], " ")</f>
        <v xml:space="preserve"> </v>
      </c>
      <c r="G27" s="90" t="e">
        <f>IF(ABS(Table610[[#This Row],[Applicant % of total GWP]])&lt;=0.1,"Yes", "No")</f>
        <v>#VALUE!</v>
      </c>
      <c r="H27" s="51"/>
      <c r="I27" s="51"/>
      <c r="J27" s="51"/>
      <c r="K27" s="51"/>
      <c r="L27" s="51"/>
      <c r="M27" s="51"/>
    </row>
    <row r="28" spans="2:14" ht="15" customHeight="1" x14ac:dyDescent="0.25">
      <c r="B28" s="91">
        <f t="shared" si="0"/>
        <v>0</v>
      </c>
      <c r="C28" s="102" t="str">
        <f t="shared" si="1"/>
        <v/>
      </c>
      <c r="D28" s="102" t="b">
        <f t="shared" si="3"/>
        <v>0</v>
      </c>
      <c r="E28" s="103" t="str">
        <f>IFERROR(Table610[[#This Row],[Applicant GWP
(kg CO2 eq./tonne)]]+Table610[[#This Row],[EPD GWP
(kg CO2 eq./tonne)]], " ")</f>
        <v xml:space="preserve"> </v>
      </c>
      <c r="F28" s="105" t="str">
        <f>IFERROR(Table610[[#This Row],[Applicant GWP
(kg CO2 eq./tonne)]]/Table610[[#This Row],[Total GWP
(kg CO2 eq./tonne)]], " ")</f>
        <v xml:space="preserve"> </v>
      </c>
      <c r="G28" s="90" t="e">
        <f>IF(ABS(Table610[[#This Row],[Applicant % of total GWP]])&lt;=0.1,"Yes", "No")</f>
        <v>#VALUE!</v>
      </c>
      <c r="H28" s="51"/>
      <c r="I28" s="51"/>
      <c r="J28" s="51"/>
      <c r="K28" s="51"/>
      <c r="L28" s="51"/>
      <c r="M28" s="51"/>
    </row>
    <row r="29" spans="2:14" ht="15" customHeight="1" x14ac:dyDescent="0.25">
      <c r="B29" s="91">
        <f t="shared" ref="B29:B53" si="4">B67</f>
        <v>0</v>
      </c>
      <c r="C29" s="102" t="str">
        <f t="shared" si="1"/>
        <v/>
      </c>
      <c r="D29" s="102" t="b">
        <f t="shared" si="3"/>
        <v>0</v>
      </c>
      <c r="E29" s="103" t="str">
        <f>IFERROR(Table610[[#This Row],[Applicant GWP
(kg CO2 eq./tonne)]]+Table610[[#This Row],[EPD GWP
(kg CO2 eq./tonne)]], " ")</f>
        <v xml:space="preserve"> </v>
      </c>
      <c r="F29" s="105" t="str">
        <f>IFERROR(Table610[[#This Row],[Applicant GWP
(kg CO2 eq./tonne)]]/Table610[[#This Row],[Total GWP
(kg CO2 eq./tonne)]], " ")</f>
        <v xml:space="preserve"> </v>
      </c>
      <c r="G29" s="90" t="e">
        <f>IF(ABS(Table610[[#This Row],[Applicant % of total GWP]])&lt;=0.1,"Yes", "No")</f>
        <v>#VALUE!</v>
      </c>
      <c r="H29" s="51"/>
      <c r="I29" s="51"/>
      <c r="J29" s="51"/>
      <c r="K29" s="51"/>
      <c r="L29" s="51"/>
      <c r="M29" s="51"/>
    </row>
    <row r="30" spans="2:14" ht="15" customHeight="1" x14ac:dyDescent="0.25">
      <c r="B30" s="91">
        <f t="shared" si="4"/>
        <v>0</v>
      </c>
      <c r="C30" s="102" t="str">
        <f t="shared" si="1"/>
        <v/>
      </c>
      <c r="D30" s="102" t="b">
        <f t="shared" si="3"/>
        <v>0</v>
      </c>
      <c r="E30" s="103" t="str">
        <f>IFERROR(Table610[[#This Row],[Applicant GWP
(kg CO2 eq./tonne)]]+Table610[[#This Row],[EPD GWP
(kg CO2 eq./tonne)]], " ")</f>
        <v xml:space="preserve"> </v>
      </c>
      <c r="F30" s="105" t="str">
        <f>IFERROR(Table610[[#This Row],[Applicant GWP
(kg CO2 eq./tonne)]]/Table610[[#This Row],[Total GWP
(kg CO2 eq./tonne)]], " ")</f>
        <v xml:space="preserve"> </v>
      </c>
      <c r="G30" s="90" t="e">
        <f>IF(ABS(Table610[[#This Row],[Applicant % of total GWP]])&lt;=0.1,"Yes", "No")</f>
        <v>#VALUE!</v>
      </c>
      <c r="H30" s="51"/>
      <c r="I30" s="51"/>
      <c r="J30" s="51"/>
      <c r="K30" s="51"/>
      <c r="L30" s="51"/>
      <c r="M30" s="51"/>
    </row>
    <row r="31" spans="2:14" ht="15" customHeight="1" x14ac:dyDescent="0.25">
      <c r="B31" s="91">
        <f t="shared" si="4"/>
        <v>0</v>
      </c>
      <c r="C31" s="102" t="str">
        <f t="shared" si="1"/>
        <v/>
      </c>
      <c r="D31" s="102" t="b">
        <f t="shared" si="3"/>
        <v>0</v>
      </c>
      <c r="E31" s="103" t="str">
        <f>IFERROR(Table610[[#This Row],[Applicant GWP
(kg CO2 eq./tonne)]]+Table610[[#This Row],[EPD GWP
(kg CO2 eq./tonne)]], " ")</f>
        <v xml:space="preserve"> </v>
      </c>
      <c r="F31" s="105" t="str">
        <f>IFERROR(Table610[[#This Row],[Applicant GWP
(kg CO2 eq./tonne)]]/Table610[[#This Row],[Total GWP
(kg CO2 eq./tonne)]], " ")</f>
        <v xml:space="preserve"> </v>
      </c>
      <c r="G31" s="90" t="e">
        <f>IF(ABS(Table610[[#This Row],[Applicant % of total GWP]])&lt;=0.1,"Yes", "No")</f>
        <v>#VALUE!</v>
      </c>
      <c r="H31" s="51"/>
      <c r="I31" s="51"/>
      <c r="J31" s="51"/>
      <c r="K31" s="51"/>
      <c r="L31" s="51"/>
      <c r="M31" s="51"/>
    </row>
    <row r="32" spans="2:14" ht="15" customHeight="1" x14ac:dyDescent="0.25">
      <c r="B32" s="91">
        <f t="shared" si="4"/>
        <v>0</v>
      </c>
      <c r="C32" s="102" t="str">
        <f t="shared" si="1"/>
        <v/>
      </c>
      <c r="D32" s="102" t="b">
        <f t="shared" si="3"/>
        <v>0</v>
      </c>
      <c r="E32" s="103" t="str">
        <f>IFERROR(Table610[[#This Row],[Applicant GWP
(kg CO2 eq./tonne)]]+Table610[[#This Row],[EPD GWP
(kg CO2 eq./tonne)]], " ")</f>
        <v xml:space="preserve"> </v>
      </c>
      <c r="F32" s="105" t="str">
        <f>IFERROR(Table610[[#This Row],[Applicant GWP
(kg CO2 eq./tonne)]]/Table610[[#This Row],[Total GWP
(kg CO2 eq./tonne)]], " ")</f>
        <v xml:space="preserve"> </v>
      </c>
      <c r="G32" s="90" t="e">
        <f>IF(ABS(Table610[[#This Row],[Applicant % of total GWP]])&lt;=0.1,"Yes", "No")</f>
        <v>#VALUE!</v>
      </c>
      <c r="H32" s="51"/>
      <c r="I32" s="51"/>
      <c r="J32" s="51"/>
      <c r="K32" s="51"/>
      <c r="L32" s="51"/>
      <c r="M32" s="51"/>
    </row>
    <row r="33" spans="2:13" ht="15" customHeight="1" x14ac:dyDescent="0.25">
      <c r="B33" s="91">
        <f t="shared" si="4"/>
        <v>0</v>
      </c>
      <c r="C33" s="102" t="str">
        <f t="shared" si="1"/>
        <v/>
      </c>
      <c r="D33" s="102" t="b">
        <f t="shared" si="3"/>
        <v>0</v>
      </c>
      <c r="E33" s="103" t="str">
        <f>IFERROR(Table610[[#This Row],[Applicant GWP
(kg CO2 eq./tonne)]]+Table610[[#This Row],[EPD GWP
(kg CO2 eq./tonne)]], " ")</f>
        <v xml:space="preserve"> </v>
      </c>
      <c r="F33" s="105" t="str">
        <f>IFERROR(Table610[[#This Row],[Applicant GWP
(kg CO2 eq./tonne)]]/Table610[[#This Row],[Total GWP
(kg CO2 eq./tonne)]], " ")</f>
        <v xml:space="preserve"> </v>
      </c>
      <c r="G33" s="90" t="e">
        <f>IF(ABS(Table610[[#This Row],[Applicant % of total GWP]])&lt;=0.1,"Yes", "No")</f>
        <v>#VALUE!</v>
      </c>
      <c r="H33" s="51"/>
      <c r="I33" s="51"/>
      <c r="J33" s="51"/>
      <c r="K33" s="51"/>
      <c r="L33" s="51"/>
      <c r="M33" s="51"/>
    </row>
    <row r="34" spans="2:13" ht="15" customHeight="1" x14ac:dyDescent="0.25">
      <c r="B34" s="91">
        <f t="shared" si="4"/>
        <v>0</v>
      </c>
      <c r="C34" s="88" t="str">
        <f t="shared" si="1"/>
        <v/>
      </c>
      <c r="D34" s="88" t="b">
        <f t="shared" si="3"/>
        <v>0</v>
      </c>
      <c r="E34" s="89" t="str">
        <f>IFERROR(Table610[[#This Row],[Applicant GWP
(kg CO2 eq./tonne)]]+Table610[[#This Row],[EPD GWP
(kg CO2 eq./tonne)]], " ")</f>
        <v xml:space="preserve"> </v>
      </c>
      <c r="F34" s="92" t="str">
        <f>IFERROR(Table610[[#This Row],[Applicant GWP
(kg CO2 eq./tonne)]]/Table610[[#This Row],[Total GWP
(kg CO2 eq./tonne)]], " ")</f>
        <v xml:space="preserve"> </v>
      </c>
      <c r="G34" s="90" t="e">
        <f>IF(ABS(Table610[[#This Row],[Applicant % of total GWP]])&lt;=0.1,"Yes", "No")</f>
        <v>#VALUE!</v>
      </c>
      <c r="H34" s="51"/>
      <c r="I34" s="51"/>
      <c r="J34" s="51"/>
      <c r="K34" s="51"/>
      <c r="L34" s="51"/>
      <c r="M34" s="51"/>
    </row>
    <row r="35" spans="2:13" ht="15" customHeight="1" x14ac:dyDescent="0.25">
      <c r="B35" s="91">
        <f t="shared" si="4"/>
        <v>0</v>
      </c>
      <c r="C35" s="88" t="str">
        <f t="shared" si="1"/>
        <v/>
      </c>
      <c r="D35" s="88" t="b">
        <f t="shared" si="3"/>
        <v>0</v>
      </c>
      <c r="E35" s="89" t="str">
        <f>IFERROR(Table610[[#This Row],[Applicant GWP
(kg CO2 eq./tonne)]]+Table610[[#This Row],[EPD GWP
(kg CO2 eq./tonne)]], " ")</f>
        <v xml:space="preserve"> </v>
      </c>
      <c r="F35" s="92" t="str">
        <f>IFERROR(Table610[[#This Row],[Applicant GWP
(kg CO2 eq./tonne)]]/Table610[[#This Row],[Total GWP
(kg CO2 eq./tonne)]], " ")</f>
        <v xml:space="preserve"> </v>
      </c>
      <c r="G35" s="90" t="e">
        <f>IF(ABS(Table610[[#This Row],[Applicant % of total GWP]])&lt;=0.1,"Yes", "No")</f>
        <v>#VALUE!</v>
      </c>
      <c r="H35" s="51"/>
      <c r="I35" s="51"/>
      <c r="J35" s="51"/>
      <c r="K35" s="51"/>
      <c r="L35" s="51"/>
      <c r="M35" s="51"/>
    </row>
    <row r="36" spans="2:13" ht="15" customHeight="1" x14ac:dyDescent="0.25">
      <c r="B36" s="91">
        <f t="shared" si="4"/>
        <v>0</v>
      </c>
      <c r="C36" s="88" t="str">
        <f t="shared" si="1"/>
        <v/>
      </c>
      <c r="D36" s="88" t="b">
        <f t="shared" si="3"/>
        <v>0</v>
      </c>
      <c r="E36" s="89" t="str">
        <f>IFERROR(Table610[[#This Row],[Applicant GWP
(kg CO2 eq./tonne)]]+Table610[[#This Row],[EPD GWP
(kg CO2 eq./tonne)]], " ")</f>
        <v xml:space="preserve"> </v>
      </c>
      <c r="F36" s="92" t="str">
        <f>IFERROR(Table610[[#This Row],[Applicant GWP
(kg CO2 eq./tonne)]]/Table610[[#This Row],[Total GWP
(kg CO2 eq./tonne)]], " ")</f>
        <v xml:space="preserve"> </v>
      </c>
      <c r="G36" s="90" t="e">
        <f>IF(ABS(Table610[[#This Row],[Applicant % of total GWP]])&lt;=0.1,"Yes", "No")</f>
        <v>#VALUE!</v>
      </c>
      <c r="H36" s="51"/>
      <c r="I36" s="51"/>
      <c r="J36" s="51"/>
      <c r="K36" s="51"/>
      <c r="L36" s="51"/>
      <c r="M36" s="51"/>
    </row>
    <row r="37" spans="2:13" ht="15" customHeight="1" x14ac:dyDescent="0.25">
      <c r="B37" s="91">
        <f t="shared" si="4"/>
        <v>0</v>
      </c>
      <c r="C37" s="88" t="str">
        <f t="shared" si="1"/>
        <v/>
      </c>
      <c r="D37" s="88" t="b">
        <f t="shared" si="3"/>
        <v>0</v>
      </c>
      <c r="E37" s="89" t="str">
        <f>IFERROR(Table610[[#This Row],[Applicant GWP
(kg CO2 eq./tonne)]]+Table610[[#This Row],[EPD GWP
(kg CO2 eq./tonne)]], " ")</f>
        <v xml:space="preserve"> </v>
      </c>
      <c r="F37" s="92" t="str">
        <f>IFERROR(Table610[[#This Row],[Applicant GWP
(kg CO2 eq./tonne)]]/Table610[[#This Row],[Total GWP
(kg CO2 eq./tonne)]], " ")</f>
        <v xml:space="preserve"> </v>
      </c>
      <c r="G37" s="90" t="e">
        <f>IF(ABS(Table610[[#This Row],[Applicant % of total GWP]])&lt;=0.1,"Yes", "No")</f>
        <v>#VALUE!</v>
      </c>
      <c r="H37" s="51"/>
      <c r="I37" s="51"/>
      <c r="J37" s="51"/>
      <c r="K37" s="51"/>
      <c r="L37" s="51"/>
      <c r="M37" s="51"/>
    </row>
    <row r="38" spans="2:13" ht="15" customHeight="1" x14ac:dyDescent="0.25">
      <c r="B38" s="91">
        <f t="shared" si="4"/>
        <v>0</v>
      </c>
      <c r="C38" s="88" t="str">
        <f t="shared" si="1"/>
        <v/>
      </c>
      <c r="D38" s="88" t="b">
        <f t="shared" si="3"/>
        <v>0</v>
      </c>
      <c r="E38" s="89" t="str">
        <f>IFERROR(Table610[[#This Row],[Applicant GWP
(kg CO2 eq./tonne)]]+Table610[[#This Row],[EPD GWP
(kg CO2 eq./tonne)]], " ")</f>
        <v xml:space="preserve"> </v>
      </c>
      <c r="F38" s="92" t="str">
        <f>IFERROR(Table610[[#This Row],[Applicant GWP
(kg CO2 eq./tonne)]]/Table610[[#This Row],[Total GWP
(kg CO2 eq./tonne)]], " ")</f>
        <v xml:space="preserve"> </v>
      </c>
      <c r="G38" s="90" t="e">
        <f>IF(ABS(Table610[[#This Row],[Applicant % of total GWP]])&lt;=0.1,"Yes", "No")</f>
        <v>#VALUE!</v>
      </c>
      <c r="H38" s="51"/>
      <c r="I38" s="51"/>
      <c r="J38" s="51"/>
      <c r="K38" s="51"/>
      <c r="L38" s="51"/>
      <c r="M38" s="51"/>
    </row>
    <row r="39" spans="2:13" ht="15" customHeight="1" x14ac:dyDescent="0.25">
      <c r="B39" s="91">
        <f t="shared" si="4"/>
        <v>0</v>
      </c>
      <c r="C39" s="88" t="str">
        <f t="shared" si="1"/>
        <v/>
      </c>
      <c r="D39" s="88" t="b">
        <f t="shared" si="3"/>
        <v>0</v>
      </c>
      <c r="E39" s="89" t="str">
        <f>IFERROR(Table610[[#This Row],[Applicant GWP
(kg CO2 eq./tonne)]]+Table610[[#This Row],[EPD GWP
(kg CO2 eq./tonne)]], " ")</f>
        <v xml:space="preserve"> </v>
      </c>
      <c r="F39" s="92" t="str">
        <f>IFERROR(Table610[[#This Row],[Applicant GWP
(kg CO2 eq./tonne)]]/Table610[[#This Row],[Total GWP
(kg CO2 eq./tonne)]], " ")</f>
        <v xml:space="preserve"> </v>
      </c>
      <c r="G39" s="90" t="e">
        <f>IF(ABS(Table610[[#This Row],[Applicant % of total GWP]])&lt;=0.1,"Yes", "No")</f>
        <v>#VALUE!</v>
      </c>
      <c r="H39" s="51"/>
      <c r="I39" s="51"/>
      <c r="J39" s="51"/>
      <c r="K39" s="51"/>
      <c r="L39" s="51"/>
      <c r="M39" s="51"/>
    </row>
    <row r="40" spans="2:13" ht="15" customHeight="1" x14ac:dyDescent="0.25">
      <c r="B40" s="91">
        <f t="shared" si="4"/>
        <v>0</v>
      </c>
      <c r="C40" s="88" t="str">
        <f t="shared" si="1"/>
        <v/>
      </c>
      <c r="D40" s="88" t="b">
        <f t="shared" si="3"/>
        <v>0</v>
      </c>
      <c r="E40" s="89" t="str">
        <f>IFERROR(Table610[[#This Row],[Applicant GWP
(kg CO2 eq./tonne)]]+Table610[[#This Row],[EPD GWP
(kg CO2 eq./tonne)]], " ")</f>
        <v xml:space="preserve"> </v>
      </c>
      <c r="F40" s="92" t="str">
        <f>IFERROR(Table610[[#This Row],[Applicant GWP
(kg CO2 eq./tonne)]]/Table610[[#This Row],[Total GWP
(kg CO2 eq./tonne)]], " ")</f>
        <v xml:space="preserve"> </v>
      </c>
      <c r="G40" s="90" t="e">
        <f>IF(ABS(Table610[[#This Row],[Applicant % of total GWP]])&lt;=0.1,"Yes", "No")</f>
        <v>#VALUE!</v>
      </c>
      <c r="H40" s="51"/>
      <c r="I40" s="51"/>
      <c r="J40" s="51"/>
      <c r="K40" s="51"/>
      <c r="L40" s="51"/>
      <c r="M40" s="51"/>
    </row>
    <row r="41" spans="2:13" ht="15" customHeight="1" x14ac:dyDescent="0.25">
      <c r="B41" s="91">
        <f t="shared" si="4"/>
        <v>0</v>
      </c>
      <c r="C41" s="88" t="str">
        <f t="shared" si="1"/>
        <v/>
      </c>
      <c r="D41" s="88" t="b">
        <f t="shared" si="3"/>
        <v>0</v>
      </c>
      <c r="E41" s="89" t="str">
        <f>IFERROR(Table610[[#This Row],[Applicant GWP
(kg CO2 eq./tonne)]]+Table610[[#This Row],[EPD GWP
(kg CO2 eq./tonne)]], " ")</f>
        <v xml:space="preserve"> </v>
      </c>
      <c r="F41" s="92" t="str">
        <f>IFERROR(Table610[[#This Row],[Applicant GWP
(kg CO2 eq./tonne)]]/Table610[[#This Row],[Total GWP
(kg CO2 eq./tonne)]], " ")</f>
        <v xml:space="preserve"> </v>
      </c>
      <c r="G41" s="90" t="e">
        <f>IF(ABS(Table610[[#This Row],[Applicant % of total GWP]])&lt;=0.1,"Yes", "No")</f>
        <v>#VALUE!</v>
      </c>
      <c r="H41" s="51"/>
      <c r="I41" s="51"/>
      <c r="J41" s="51"/>
      <c r="K41" s="51"/>
      <c r="L41" s="51"/>
      <c r="M41" s="51"/>
    </row>
    <row r="42" spans="2:13" ht="15" customHeight="1" x14ac:dyDescent="0.25">
      <c r="B42" s="91">
        <f t="shared" si="4"/>
        <v>0</v>
      </c>
      <c r="C42" s="88" t="str">
        <f t="shared" si="1"/>
        <v/>
      </c>
      <c r="D42" s="88" t="b">
        <f t="shared" si="3"/>
        <v>0</v>
      </c>
      <c r="E42" s="89" t="str">
        <f>IFERROR(Table610[[#This Row],[Applicant GWP
(kg CO2 eq./tonne)]]+Table610[[#This Row],[EPD GWP
(kg CO2 eq./tonne)]], " ")</f>
        <v xml:space="preserve"> </v>
      </c>
      <c r="F42" s="92" t="str">
        <f>IFERROR(Table610[[#This Row],[Applicant GWP
(kg CO2 eq./tonne)]]/Table610[[#This Row],[Total GWP
(kg CO2 eq./tonne)]], " ")</f>
        <v xml:space="preserve"> </v>
      </c>
      <c r="G42" s="90" t="e">
        <f>IF(ABS(Table610[[#This Row],[Applicant % of total GWP]])&lt;=0.1,"Yes", "No")</f>
        <v>#VALUE!</v>
      </c>
      <c r="H42" s="51"/>
      <c r="I42" s="51"/>
      <c r="J42" s="51"/>
      <c r="K42" s="51"/>
      <c r="L42" s="51"/>
      <c r="M42" s="51"/>
    </row>
    <row r="43" spans="2:13" ht="15" customHeight="1" x14ac:dyDescent="0.25">
      <c r="B43" s="91">
        <f t="shared" si="4"/>
        <v>0</v>
      </c>
      <c r="C43" s="88" t="str">
        <f t="shared" si="1"/>
        <v/>
      </c>
      <c r="D43" s="88" t="b">
        <f t="shared" si="3"/>
        <v>0</v>
      </c>
      <c r="E43" s="89" t="str">
        <f>IFERROR(Table610[[#This Row],[Applicant GWP
(kg CO2 eq./tonne)]]+Table610[[#This Row],[EPD GWP
(kg CO2 eq./tonne)]], " ")</f>
        <v xml:space="preserve"> </v>
      </c>
      <c r="F43" s="92" t="str">
        <f>IFERROR(Table610[[#This Row],[Applicant GWP
(kg CO2 eq./tonne)]]/Table610[[#This Row],[Total GWP
(kg CO2 eq./tonne)]], " ")</f>
        <v xml:space="preserve"> </v>
      </c>
      <c r="G43" s="90" t="e">
        <f>IF(ABS(Table610[[#This Row],[Applicant % of total GWP]])&lt;=0.1,"Yes", "No")</f>
        <v>#VALUE!</v>
      </c>
      <c r="H43" s="51"/>
      <c r="I43" s="51"/>
      <c r="J43" s="51"/>
      <c r="K43" s="51"/>
      <c r="L43" s="51"/>
      <c r="M43" s="51"/>
    </row>
    <row r="44" spans="2:13" ht="15" customHeight="1" x14ac:dyDescent="0.25">
      <c r="B44" s="91">
        <f t="shared" si="4"/>
        <v>0</v>
      </c>
      <c r="C44" s="88" t="str">
        <f t="shared" si="1"/>
        <v/>
      </c>
      <c r="D44" s="88" t="b">
        <f t="shared" si="3"/>
        <v>0</v>
      </c>
      <c r="E44" s="89" t="str">
        <f>IFERROR(Table610[[#This Row],[Applicant GWP
(kg CO2 eq./tonne)]]+Table610[[#This Row],[EPD GWP
(kg CO2 eq./tonne)]], " ")</f>
        <v xml:space="preserve"> </v>
      </c>
      <c r="F44" s="92" t="str">
        <f>IFERROR(Table610[[#This Row],[Applicant GWP
(kg CO2 eq./tonne)]]/Table610[[#This Row],[Total GWP
(kg CO2 eq./tonne)]], " ")</f>
        <v xml:space="preserve"> </v>
      </c>
      <c r="G44" s="90" t="e">
        <f>IF(ABS(Table610[[#This Row],[Applicant % of total GWP]])&lt;=0.1,"Yes", "No")</f>
        <v>#VALUE!</v>
      </c>
      <c r="H44" s="51"/>
      <c r="I44" s="51"/>
      <c r="J44" s="51"/>
      <c r="K44" s="51"/>
      <c r="L44" s="51"/>
      <c r="M44" s="51"/>
    </row>
    <row r="45" spans="2:13" ht="15" customHeight="1" x14ac:dyDescent="0.25">
      <c r="B45" s="91">
        <f t="shared" si="4"/>
        <v>0</v>
      </c>
      <c r="C45" s="88" t="str">
        <f t="shared" si="1"/>
        <v/>
      </c>
      <c r="D45" s="88" t="b">
        <f t="shared" si="3"/>
        <v>0</v>
      </c>
      <c r="E45" s="89" t="str">
        <f>IFERROR(Table610[[#This Row],[Applicant GWP
(kg CO2 eq./tonne)]]+Table610[[#This Row],[EPD GWP
(kg CO2 eq./tonne)]], " ")</f>
        <v xml:space="preserve"> </v>
      </c>
      <c r="F45" s="92" t="str">
        <f>IFERROR(Table610[[#This Row],[Applicant GWP
(kg CO2 eq./tonne)]]/Table610[[#This Row],[Total GWP
(kg CO2 eq./tonne)]], " ")</f>
        <v xml:space="preserve"> </v>
      </c>
      <c r="G45" s="90" t="e">
        <f>IF(ABS(Table610[[#This Row],[Applicant % of total GWP]])&lt;=0.1,"Yes", "No")</f>
        <v>#VALUE!</v>
      </c>
      <c r="H45" s="51"/>
      <c r="I45" s="51"/>
      <c r="J45" s="51"/>
      <c r="K45" s="51"/>
      <c r="L45" s="51"/>
      <c r="M45" s="51"/>
    </row>
    <row r="46" spans="2:13" ht="15" customHeight="1" x14ac:dyDescent="0.25">
      <c r="B46" s="91">
        <f t="shared" si="4"/>
        <v>0</v>
      </c>
      <c r="C46" s="88" t="str">
        <f t="shared" si="1"/>
        <v/>
      </c>
      <c r="D46" s="88" t="b">
        <f t="shared" si="3"/>
        <v>0</v>
      </c>
      <c r="E46" s="89" t="str">
        <f>IFERROR(Table610[[#This Row],[Applicant GWP
(kg CO2 eq./tonne)]]+Table610[[#This Row],[EPD GWP
(kg CO2 eq./tonne)]], " ")</f>
        <v xml:space="preserve"> </v>
      </c>
      <c r="F46" s="92" t="str">
        <f>IFERROR(Table610[[#This Row],[Applicant GWP
(kg CO2 eq./tonne)]]/Table610[[#This Row],[Total GWP
(kg CO2 eq./tonne)]], " ")</f>
        <v xml:space="preserve"> </v>
      </c>
      <c r="G46" s="90" t="e">
        <f>IF(ABS(Table610[[#This Row],[Applicant % of total GWP]])&lt;=0.1,"Yes", "No")</f>
        <v>#VALUE!</v>
      </c>
      <c r="H46" s="51"/>
      <c r="I46" s="51"/>
      <c r="J46" s="51"/>
      <c r="K46" s="51"/>
      <c r="L46" s="51"/>
      <c r="M46" s="51"/>
    </row>
    <row r="47" spans="2:13" ht="15" customHeight="1" x14ac:dyDescent="0.25">
      <c r="B47" s="91">
        <f t="shared" si="4"/>
        <v>0</v>
      </c>
      <c r="C47" s="88" t="str">
        <f t="shared" si="1"/>
        <v/>
      </c>
      <c r="D47" s="88" t="b">
        <f t="shared" si="3"/>
        <v>0</v>
      </c>
      <c r="E47" s="89" t="str">
        <f>IFERROR(Table610[[#This Row],[Applicant GWP
(kg CO2 eq./tonne)]]+Table610[[#This Row],[EPD GWP
(kg CO2 eq./tonne)]], " ")</f>
        <v xml:space="preserve"> </v>
      </c>
      <c r="F47" s="92" t="str">
        <f>IFERROR(Table610[[#This Row],[Applicant GWP
(kg CO2 eq./tonne)]]/Table610[[#This Row],[Total GWP
(kg CO2 eq./tonne)]], " ")</f>
        <v xml:space="preserve"> </v>
      </c>
      <c r="G47" s="90" t="e">
        <f>IF(ABS(Table610[[#This Row],[Applicant % of total GWP]])&lt;=0.1,"Yes", "No")</f>
        <v>#VALUE!</v>
      </c>
      <c r="H47" s="51"/>
      <c r="I47" s="51"/>
      <c r="J47" s="51"/>
      <c r="K47" s="51"/>
      <c r="L47" s="51"/>
      <c r="M47" s="51"/>
    </row>
    <row r="48" spans="2:13" ht="15" customHeight="1" x14ac:dyDescent="0.25">
      <c r="B48" s="91">
        <f t="shared" si="4"/>
        <v>0</v>
      </c>
      <c r="C48" s="88" t="str">
        <f t="shared" si="1"/>
        <v/>
      </c>
      <c r="D48" s="88" t="b">
        <f t="shared" si="3"/>
        <v>0</v>
      </c>
      <c r="E48" s="89" t="str">
        <f>IFERROR(Table610[[#This Row],[Applicant GWP
(kg CO2 eq./tonne)]]+Table610[[#This Row],[EPD GWP
(kg CO2 eq./tonne)]], " ")</f>
        <v xml:space="preserve"> </v>
      </c>
      <c r="F48" s="92" t="str">
        <f>IFERROR(Table610[[#This Row],[Applicant GWP
(kg CO2 eq./tonne)]]/Table610[[#This Row],[Total GWP
(kg CO2 eq./tonne)]], " ")</f>
        <v xml:space="preserve"> </v>
      </c>
      <c r="G48" s="90" t="e">
        <f>IF(ABS(Table610[[#This Row],[Applicant % of total GWP]])&lt;=0.1,"Yes", "No")</f>
        <v>#VALUE!</v>
      </c>
      <c r="H48" s="51"/>
      <c r="I48" s="51"/>
      <c r="J48" s="51"/>
      <c r="K48" s="51"/>
      <c r="L48" s="51"/>
      <c r="M48" s="51"/>
    </row>
    <row r="49" spans="2:13" ht="15" customHeight="1" x14ac:dyDescent="0.25">
      <c r="B49" s="91">
        <f t="shared" si="4"/>
        <v>0</v>
      </c>
      <c r="C49" s="88" t="str">
        <f t="shared" si="1"/>
        <v/>
      </c>
      <c r="D49" s="88" t="b">
        <f t="shared" si="3"/>
        <v>0</v>
      </c>
      <c r="E49" s="89" t="str">
        <f>IFERROR(Table610[[#This Row],[Applicant GWP
(kg CO2 eq./tonne)]]+Table610[[#This Row],[EPD GWP
(kg CO2 eq./tonne)]], " ")</f>
        <v xml:space="preserve"> </v>
      </c>
      <c r="F49" s="92" t="str">
        <f>IFERROR(Table610[[#This Row],[Applicant GWP
(kg CO2 eq./tonne)]]/Table610[[#This Row],[Total GWP
(kg CO2 eq./tonne)]], " ")</f>
        <v xml:space="preserve"> </v>
      </c>
      <c r="G49" s="90" t="e">
        <f>IF(ABS(Table610[[#This Row],[Applicant % of total GWP]])&lt;=0.1,"Yes", "No")</f>
        <v>#VALUE!</v>
      </c>
      <c r="H49" s="51"/>
      <c r="I49" s="51"/>
      <c r="J49" s="51"/>
      <c r="K49" s="51"/>
      <c r="L49" s="51"/>
      <c r="M49" s="51"/>
    </row>
    <row r="50" spans="2:13" ht="15" customHeight="1" x14ac:dyDescent="0.25">
      <c r="B50" s="91">
        <f t="shared" si="4"/>
        <v>0</v>
      </c>
      <c r="C50" s="88" t="str">
        <f t="shared" si="1"/>
        <v/>
      </c>
      <c r="D50" s="88" t="b">
        <f t="shared" si="3"/>
        <v>0</v>
      </c>
      <c r="E50" s="89" t="str">
        <f>IFERROR(Table610[[#This Row],[Applicant GWP
(kg CO2 eq./tonne)]]+Table610[[#This Row],[EPD GWP
(kg CO2 eq./tonne)]], " ")</f>
        <v xml:space="preserve"> </v>
      </c>
      <c r="F50" s="92" t="str">
        <f>IFERROR(Table610[[#This Row],[Applicant GWP
(kg CO2 eq./tonne)]]/Table610[[#This Row],[Total GWP
(kg CO2 eq./tonne)]], " ")</f>
        <v xml:space="preserve"> </v>
      </c>
      <c r="G50" s="90" t="e">
        <f>IF(ABS(Table610[[#This Row],[Applicant % of total GWP]])&lt;=0.1,"Yes", "No")</f>
        <v>#VALUE!</v>
      </c>
      <c r="H50" s="51"/>
      <c r="I50" s="51"/>
      <c r="J50" s="51"/>
      <c r="K50" s="51"/>
      <c r="L50" s="51"/>
      <c r="M50" s="51"/>
    </row>
    <row r="51" spans="2:13" ht="15" customHeight="1" x14ac:dyDescent="0.25">
      <c r="B51" s="91">
        <f t="shared" si="4"/>
        <v>0</v>
      </c>
      <c r="C51" s="88" t="str">
        <f t="shared" si="1"/>
        <v/>
      </c>
      <c r="D51" s="88" t="b">
        <f t="shared" si="3"/>
        <v>0</v>
      </c>
      <c r="E51" s="89" t="str">
        <f>IFERROR(Table610[[#This Row],[Applicant GWP
(kg CO2 eq./tonne)]]+Table610[[#This Row],[EPD GWP
(kg CO2 eq./tonne)]], " ")</f>
        <v xml:space="preserve"> </v>
      </c>
      <c r="F51" s="92" t="str">
        <f>IFERROR(Table610[[#This Row],[Applicant GWP
(kg CO2 eq./tonne)]]/Table610[[#This Row],[Total GWP
(kg CO2 eq./tonne)]], " ")</f>
        <v xml:space="preserve"> </v>
      </c>
      <c r="G51" s="90" t="e">
        <f>IF(ABS(Table610[[#This Row],[Applicant % of total GWP]])&lt;=0.1,"Yes", "No")</f>
        <v>#VALUE!</v>
      </c>
      <c r="H51" s="51"/>
      <c r="I51" s="51"/>
      <c r="J51" s="51"/>
      <c r="K51" s="51"/>
      <c r="L51" s="51"/>
      <c r="M51" s="51"/>
    </row>
    <row r="52" spans="2:13" ht="15" customHeight="1" x14ac:dyDescent="0.25">
      <c r="B52" s="91">
        <f t="shared" si="4"/>
        <v>0</v>
      </c>
      <c r="C52" s="88" t="str">
        <f t="shared" si="1"/>
        <v/>
      </c>
      <c r="D52" s="88" t="b">
        <f t="shared" si="3"/>
        <v>0</v>
      </c>
      <c r="E52" s="89" t="str">
        <f>IFERROR(Table610[[#This Row],[Applicant GWP
(kg CO2 eq./tonne)]]+Table610[[#This Row],[EPD GWP
(kg CO2 eq./tonne)]], " ")</f>
        <v xml:space="preserve"> </v>
      </c>
      <c r="F52" s="92" t="str">
        <f>IFERROR(Table610[[#This Row],[Applicant GWP
(kg CO2 eq./tonne)]]/Table610[[#This Row],[Total GWP
(kg CO2 eq./tonne)]], " ")</f>
        <v xml:space="preserve"> </v>
      </c>
      <c r="G52" s="90" t="e">
        <f>IF(ABS(Table610[[#This Row],[Applicant % of total GWP]])&lt;=0.1,"Yes", "No")</f>
        <v>#VALUE!</v>
      </c>
      <c r="H52" s="51"/>
      <c r="I52" s="51"/>
      <c r="J52" s="51"/>
      <c r="K52" s="51"/>
      <c r="L52" s="51"/>
      <c r="M52" s="51"/>
    </row>
    <row r="53" spans="2:13" ht="15" customHeight="1" x14ac:dyDescent="0.25">
      <c r="B53" s="91">
        <f t="shared" si="4"/>
        <v>0</v>
      </c>
      <c r="C53" s="88" t="str">
        <f t="shared" si="1"/>
        <v/>
      </c>
      <c r="D53" s="88" t="b">
        <f t="shared" si="3"/>
        <v>0</v>
      </c>
      <c r="E53" s="89" t="str">
        <f>IFERROR(Table610[[#This Row],[Applicant GWP
(kg CO2 eq./tonne)]]+Table610[[#This Row],[EPD GWP
(kg CO2 eq./tonne)]], " ")</f>
        <v xml:space="preserve"> </v>
      </c>
      <c r="F53" s="92" t="str">
        <f>IFERROR(Table610[[#This Row],[Applicant GWP
(kg CO2 eq./tonne)]]/Table610[[#This Row],[Total GWP
(kg CO2 eq./tonne)]], " ")</f>
        <v xml:space="preserve"> </v>
      </c>
      <c r="G53" s="90" t="e">
        <f>IF(ABS(Table610[[#This Row],[Applicant % of total GWP]])&lt;=0.1,"Yes", "No")</f>
        <v>#VALUE!</v>
      </c>
      <c r="H53" s="51"/>
      <c r="I53" s="51"/>
      <c r="J53" s="51"/>
      <c r="K53" s="51"/>
      <c r="L53" s="51"/>
      <c r="M53" s="51"/>
    </row>
    <row r="54" spans="2:13" ht="26.1" customHeight="1" x14ac:dyDescent="0.25">
      <c r="B54" s="51"/>
      <c r="C54" s="51"/>
      <c r="D54" s="51"/>
      <c r="E54" s="51"/>
      <c r="F54" s="51"/>
      <c r="G54" s="51"/>
      <c r="H54" s="51"/>
      <c r="I54" s="51"/>
      <c r="J54" s="51"/>
      <c r="K54" s="51"/>
      <c r="L54" s="51"/>
      <c r="M54" s="51"/>
    </row>
    <row r="55" spans="2:13" ht="26.1" customHeight="1" x14ac:dyDescent="0.25">
      <c r="B55" s="46" t="s">
        <v>44</v>
      </c>
      <c r="C55" s="51"/>
      <c r="D55" s="51"/>
      <c r="E55" s="51"/>
      <c r="F55" s="51"/>
      <c r="G55" s="51"/>
      <c r="H55" s="51"/>
      <c r="I55" s="66"/>
      <c r="J55" s="67"/>
      <c r="K55" s="51"/>
      <c r="L55" s="51"/>
      <c r="M55" s="51"/>
    </row>
    <row r="56" spans="2:13" ht="17.45" customHeight="1" x14ac:dyDescent="0.25">
      <c r="B56" s="85" t="s">
        <v>45</v>
      </c>
      <c r="C56" s="78"/>
      <c r="D56" s="51"/>
      <c r="E56" s="51"/>
      <c r="F56" s="51"/>
      <c r="G56" s="51"/>
      <c r="H56" s="51"/>
      <c r="I56" s="66"/>
      <c r="J56" s="67"/>
      <c r="K56" s="51"/>
      <c r="L56" s="51"/>
      <c r="M56" s="51"/>
    </row>
    <row r="57" spans="2:13" ht="12.6" customHeight="1" x14ac:dyDescent="0.25">
      <c r="B57" s="85" t="s">
        <v>46</v>
      </c>
      <c r="C57" s="78"/>
      <c r="D57" s="51"/>
      <c r="E57" s="51"/>
      <c r="F57" s="51"/>
      <c r="G57" s="51"/>
      <c r="H57" s="51"/>
      <c r="I57" s="66"/>
      <c r="J57" s="67"/>
      <c r="K57" s="51"/>
      <c r="L57" s="51"/>
      <c r="M57" s="51"/>
    </row>
    <row r="58" spans="2:13" ht="75" customHeight="1" x14ac:dyDescent="0.25">
      <c r="B58" s="86" t="s">
        <v>47</v>
      </c>
      <c r="C58" s="76" t="s">
        <v>48</v>
      </c>
      <c r="D58" s="76" t="s">
        <v>49</v>
      </c>
      <c r="E58" s="76" t="s">
        <v>50</v>
      </c>
      <c r="F58" s="76" t="s">
        <v>51</v>
      </c>
      <c r="G58" s="76" t="s">
        <v>148</v>
      </c>
      <c r="H58" s="76" t="s">
        <v>149</v>
      </c>
      <c r="I58" s="70"/>
      <c r="J58" s="70"/>
      <c r="K58" s="70"/>
      <c r="L58" s="51"/>
      <c r="M58" s="51"/>
    </row>
    <row r="59" spans="2:13" s="64" customFormat="1" ht="15" customHeight="1" x14ac:dyDescent="0.25">
      <c r="B59" s="77" t="s">
        <v>54</v>
      </c>
      <c r="C59" s="81" t="s">
        <v>53</v>
      </c>
      <c r="D59" s="87">
        <v>2.84</v>
      </c>
      <c r="E59" s="87">
        <v>5.4799999999999999E-13</v>
      </c>
      <c r="F59" s="87">
        <v>1.03E-2</v>
      </c>
      <c r="G59" s="87">
        <v>3.7500000000000001E-7</v>
      </c>
      <c r="H59" s="100">
        <v>7.3000000000000001E-3</v>
      </c>
    </row>
    <row r="60" spans="2:13" ht="15" customHeight="1" x14ac:dyDescent="0.25">
      <c r="B60" s="84" t="s">
        <v>52</v>
      </c>
      <c r="C60" s="80" t="s">
        <v>53</v>
      </c>
      <c r="D60" s="98">
        <v>2.41</v>
      </c>
      <c r="E60" s="98">
        <v>1.3699999999999999E-14</v>
      </c>
      <c r="F60" s="98">
        <v>7.6400000000000001E-3</v>
      </c>
      <c r="G60" s="98">
        <v>3.2000000000000001E-7</v>
      </c>
      <c r="H60" s="99">
        <v>5.9500000000000004E-3</v>
      </c>
      <c r="I60" s="51"/>
      <c r="J60" s="51"/>
      <c r="K60" s="51"/>
      <c r="L60" s="51"/>
      <c r="M60" s="51"/>
    </row>
    <row r="61" spans="2:13" ht="15" customHeight="1" x14ac:dyDescent="0.25">
      <c r="B61" s="84"/>
      <c r="C61" s="80"/>
      <c r="D61" s="98"/>
      <c r="E61" s="98"/>
      <c r="F61" s="98"/>
      <c r="G61" s="98"/>
      <c r="H61" s="99"/>
      <c r="I61" s="51"/>
      <c r="J61" s="51"/>
      <c r="K61" s="51"/>
      <c r="L61" s="51"/>
      <c r="M61" s="51"/>
    </row>
    <row r="62" spans="2:13" ht="15" customHeight="1" x14ac:dyDescent="0.25">
      <c r="B62" s="72"/>
      <c r="C62" s="81"/>
      <c r="D62" s="87"/>
      <c r="E62" s="87"/>
      <c r="F62" s="87"/>
      <c r="G62" s="87"/>
      <c r="H62" s="100"/>
      <c r="I62" s="51"/>
      <c r="J62" s="51"/>
      <c r="K62" s="51"/>
      <c r="L62" s="51"/>
      <c r="M62" s="51"/>
    </row>
    <row r="63" spans="2:13" ht="15" customHeight="1" x14ac:dyDescent="0.25">
      <c r="B63" s="72"/>
      <c r="C63" s="81"/>
      <c r="D63" s="87"/>
      <c r="E63" s="87"/>
      <c r="F63" s="87"/>
      <c r="G63" s="87"/>
      <c r="H63" s="100"/>
      <c r="I63" s="51"/>
      <c r="J63" s="51"/>
      <c r="K63" s="51"/>
      <c r="L63" s="51"/>
      <c r="M63" s="51"/>
    </row>
    <row r="64" spans="2:13" ht="15" customHeight="1" x14ac:dyDescent="0.25">
      <c r="B64" s="72"/>
      <c r="C64" s="81"/>
      <c r="D64" s="87"/>
      <c r="E64" s="87"/>
      <c r="F64" s="87"/>
      <c r="G64" s="87"/>
      <c r="H64" s="100"/>
      <c r="I64" s="51"/>
      <c r="J64" s="51"/>
      <c r="K64" s="51"/>
      <c r="L64" s="51"/>
      <c r="M64" s="51"/>
    </row>
    <row r="65" spans="2:13" ht="15" customHeight="1" x14ac:dyDescent="0.25">
      <c r="B65" s="72"/>
      <c r="C65" s="81"/>
      <c r="D65" s="87"/>
      <c r="E65" s="87"/>
      <c r="F65" s="87"/>
      <c r="G65" s="87"/>
      <c r="H65" s="100"/>
      <c r="I65" s="51"/>
      <c r="J65" s="51"/>
      <c r="K65" s="51"/>
      <c r="L65" s="51"/>
      <c r="M65" s="51"/>
    </row>
    <row r="66" spans="2:13" ht="15" customHeight="1" x14ac:dyDescent="0.25">
      <c r="B66" s="72"/>
      <c r="C66" s="81"/>
      <c r="D66" s="87"/>
      <c r="E66" s="87"/>
      <c r="F66" s="87"/>
      <c r="G66" s="87"/>
      <c r="H66" s="100"/>
      <c r="I66" s="51"/>
      <c r="J66" s="51"/>
      <c r="K66" s="51"/>
      <c r="L66" s="51"/>
      <c r="M66" s="51"/>
    </row>
    <row r="67" spans="2:13" ht="15" customHeight="1" x14ac:dyDescent="0.25">
      <c r="B67" s="72"/>
      <c r="C67" s="81"/>
      <c r="D67" s="87"/>
      <c r="E67" s="87"/>
      <c r="F67" s="87"/>
      <c r="G67" s="87"/>
      <c r="H67" s="100"/>
      <c r="I67" s="51"/>
      <c r="J67" s="51"/>
      <c r="K67" s="51"/>
      <c r="L67" s="51"/>
      <c r="M67" s="51"/>
    </row>
    <row r="68" spans="2:13" ht="15" customHeight="1" x14ac:dyDescent="0.25">
      <c r="B68" s="72"/>
      <c r="C68" s="81"/>
      <c r="D68" s="87"/>
      <c r="E68" s="87"/>
      <c r="F68" s="87"/>
      <c r="G68" s="87"/>
      <c r="H68" s="100"/>
      <c r="I68" s="51"/>
      <c r="J68" s="51"/>
      <c r="K68" s="51"/>
      <c r="L68" s="51"/>
      <c r="M68" s="51"/>
    </row>
    <row r="69" spans="2:13" ht="15" customHeight="1" x14ac:dyDescent="0.25">
      <c r="B69" s="72"/>
      <c r="C69" s="81"/>
      <c r="D69" s="87"/>
      <c r="E69" s="87"/>
      <c r="F69" s="87"/>
      <c r="G69" s="87"/>
      <c r="H69" s="100"/>
      <c r="I69" s="51"/>
      <c r="J69" s="51"/>
      <c r="K69" s="51"/>
      <c r="L69" s="51"/>
      <c r="M69" s="51"/>
    </row>
    <row r="70" spans="2:13" ht="15" customHeight="1" x14ac:dyDescent="0.25">
      <c r="B70" s="72"/>
      <c r="C70" s="81"/>
      <c r="D70" s="87"/>
      <c r="E70" s="87"/>
      <c r="F70" s="87"/>
      <c r="G70" s="87"/>
      <c r="H70" s="100"/>
      <c r="I70" s="51"/>
      <c r="J70" s="51"/>
      <c r="K70" s="51"/>
      <c r="L70" s="51"/>
      <c r="M70" s="51"/>
    </row>
    <row r="71" spans="2:13" ht="15" customHeight="1" x14ac:dyDescent="0.25">
      <c r="B71" s="72"/>
      <c r="C71" s="81"/>
      <c r="D71" s="87"/>
      <c r="E71" s="87"/>
      <c r="F71" s="87"/>
      <c r="G71" s="87"/>
      <c r="H71" s="100"/>
      <c r="I71" s="51"/>
      <c r="J71" s="51"/>
      <c r="K71" s="51"/>
      <c r="L71" s="51"/>
      <c r="M71" s="51"/>
    </row>
    <row r="72" spans="2:13" ht="15" customHeight="1" x14ac:dyDescent="0.25">
      <c r="B72" s="72"/>
      <c r="C72" s="81"/>
      <c r="D72" s="87"/>
      <c r="E72" s="87"/>
      <c r="F72" s="87"/>
      <c r="G72" s="87"/>
      <c r="H72" s="100"/>
      <c r="I72" s="51"/>
      <c r="J72" s="51"/>
      <c r="K72" s="51"/>
      <c r="L72" s="51"/>
      <c r="M72" s="51"/>
    </row>
    <row r="73" spans="2:13" ht="15" customHeight="1" x14ac:dyDescent="0.25">
      <c r="B73" s="72"/>
      <c r="C73" s="81"/>
      <c r="D73" s="87"/>
      <c r="E73" s="87"/>
      <c r="F73" s="87"/>
      <c r="G73" s="87"/>
      <c r="H73" s="100"/>
      <c r="I73" s="51"/>
      <c r="J73" s="51"/>
      <c r="K73" s="51"/>
      <c r="L73" s="51"/>
      <c r="M73" s="51"/>
    </row>
    <row r="74" spans="2:13" ht="15" customHeight="1" x14ac:dyDescent="0.25">
      <c r="B74" s="72"/>
      <c r="C74" s="81"/>
      <c r="D74" s="87"/>
      <c r="E74" s="87"/>
      <c r="F74" s="87"/>
      <c r="G74" s="87"/>
      <c r="H74" s="100"/>
      <c r="I74" s="51"/>
      <c r="J74" s="51"/>
      <c r="K74" s="51"/>
      <c r="L74" s="51"/>
      <c r="M74" s="51"/>
    </row>
    <row r="75" spans="2:13" ht="15" customHeight="1" x14ac:dyDescent="0.25">
      <c r="B75" s="72"/>
      <c r="C75" s="81"/>
      <c r="D75" s="87"/>
      <c r="E75" s="87"/>
      <c r="F75" s="87"/>
      <c r="G75" s="87"/>
      <c r="H75" s="100"/>
      <c r="I75" s="51"/>
      <c r="J75" s="51"/>
      <c r="K75" s="51"/>
      <c r="L75" s="51"/>
      <c r="M75" s="51"/>
    </row>
    <row r="76" spans="2:13" ht="15" customHeight="1" x14ac:dyDescent="0.25">
      <c r="B76" s="72"/>
      <c r="C76" s="81"/>
      <c r="D76" s="87"/>
      <c r="E76" s="87"/>
      <c r="F76" s="87"/>
      <c r="G76" s="87"/>
      <c r="H76" s="100"/>
      <c r="I76" s="51"/>
      <c r="J76" s="51"/>
      <c r="K76" s="51"/>
      <c r="L76" s="51"/>
      <c r="M76" s="51"/>
    </row>
    <row r="77" spans="2:13" ht="15" customHeight="1" x14ac:dyDescent="0.25">
      <c r="B77" s="72"/>
      <c r="C77" s="81"/>
      <c r="D77" s="87"/>
      <c r="E77" s="87"/>
      <c r="F77" s="87"/>
      <c r="G77" s="87"/>
      <c r="H77" s="100"/>
      <c r="I77" s="51"/>
      <c r="J77" s="51"/>
      <c r="K77" s="51"/>
      <c r="L77" s="51"/>
      <c r="M77" s="51"/>
    </row>
    <row r="78" spans="2:13" ht="15" customHeight="1" x14ac:dyDescent="0.25">
      <c r="B78" s="72"/>
      <c r="C78" s="81"/>
      <c r="D78" s="87"/>
      <c r="E78" s="87"/>
      <c r="F78" s="87"/>
      <c r="G78" s="87"/>
      <c r="H78" s="100"/>
      <c r="I78" s="51"/>
      <c r="J78" s="51"/>
      <c r="K78" s="51"/>
      <c r="L78" s="51"/>
      <c r="M78" s="51"/>
    </row>
    <row r="79" spans="2:13" ht="15" customHeight="1" x14ac:dyDescent="0.25">
      <c r="B79" s="72"/>
      <c r="C79" s="81"/>
      <c r="D79" s="87"/>
      <c r="E79" s="87"/>
      <c r="F79" s="87"/>
      <c r="G79" s="87"/>
      <c r="H79" s="100"/>
      <c r="I79" s="51"/>
      <c r="J79" s="51"/>
      <c r="K79" s="51"/>
      <c r="L79" s="51"/>
      <c r="M79" s="51"/>
    </row>
    <row r="80" spans="2:13" ht="15" customHeight="1" x14ac:dyDescent="0.25">
      <c r="B80" s="72"/>
      <c r="C80" s="81"/>
      <c r="D80" s="87"/>
      <c r="E80" s="87"/>
      <c r="F80" s="87"/>
      <c r="G80" s="87"/>
      <c r="H80" s="100"/>
      <c r="I80" s="51"/>
      <c r="J80" s="51"/>
      <c r="K80" s="51"/>
      <c r="L80" s="51"/>
      <c r="M80" s="51"/>
    </row>
    <row r="81" spans="2:13" ht="15" customHeight="1" x14ac:dyDescent="0.25">
      <c r="B81" s="72"/>
      <c r="C81" s="81"/>
      <c r="D81" s="87"/>
      <c r="E81" s="87"/>
      <c r="F81" s="87"/>
      <c r="G81" s="87"/>
      <c r="H81" s="100"/>
      <c r="I81" s="51"/>
      <c r="J81" s="51"/>
      <c r="K81" s="51"/>
      <c r="L81" s="51"/>
      <c r="M81" s="51"/>
    </row>
    <row r="82" spans="2:13" ht="15" customHeight="1" x14ac:dyDescent="0.25">
      <c r="B82" s="72"/>
      <c r="C82" s="81"/>
      <c r="D82" s="87"/>
      <c r="E82" s="87"/>
      <c r="F82" s="87"/>
      <c r="G82" s="81"/>
      <c r="H82" s="100"/>
      <c r="I82" s="51"/>
      <c r="J82" s="51"/>
      <c r="K82" s="51"/>
      <c r="L82" s="51"/>
      <c r="M82" s="51"/>
    </row>
    <row r="83" spans="2:13" ht="15" customHeight="1" x14ac:dyDescent="0.25">
      <c r="B83" s="72"/>
      <c r="C83" s="72"/>
      <c r="D83" s="71"/>
      <c r="E83" s="71"/>
      <c r="F83" s="71"/>
      <c r="G83" s="71"/>
      <c r="H83" s="73"/>
      <c r="I83" s="51"/>
      <c r="J83" s="51"/>
      <c r="K83" s="51"/>
      <c r="L83" s="51"/>
      <c r="M83" s="51"/>
    </row>
    <row r="84" spans="2:13" ht="15" customHeight="1" x14ac:dyDescent="0.25">
      <c r="B84" s="72"/>
      <c r="C84" s="72"/>
      <c r="D84" s="71"/>
      <c r="E84" s="71"/>
      <c r="F84" s="71"/>
      <c r="G84" s="71"/>
      <c r="H84" s="73"/>
      <c r="I84" s="51"/>
      <c r="J84" s="51"/>
      <c r="K84" s="51"/>
      <c r="L84" s="51"/>
      <c r="M84" s="51"/>
    </row>
    <row r="85" spans="2:13" ht="15" customHeight="1" x14ac:dyDescent="0.25">
      <c r="B85" s="72"/>
      <c r="C85" s="72"/>
      <c r="D85" s="71"/>
      <c r="E85" s="71"/>
      <c r="F85" s="71"/>
      <c r="G85" s="71"/>
      <c r="H85" s="73"/>
      <c r="I85" s="51"/>
      <c r="J85" s="51"/>
      <c r="K85" s="51"/>
      <c r="L85" s="51"/>
      <c r="M85" s="51"/>
    </row>
    <row r="86" spans="2:13" ht="15" customHeight="1" x14ac:dyDescent="0.25">
      <c r="B86" s="72"/>
      <c r="C86" s="72"/>
      <c r="D86" s="71"/>
      <c r="E86" s="71"/>
      <c r="F86" s="71"/>
      <c r="G86" s="71"/>
      <c r="H86" s="73"/>
      <c r="I86" s="51"/>
      <c r="J86" s="51"/>
      <c r="K86" s="51"/>
      <c r="L86" s="51"/>
      <c r="M86" s="51"/>
    </row>
    <row r="87" spans="2:13" ht="15" customHeight="1" x14ac:dyDescent="0.25">
      <c r="B87" s="72"/>
      <c r="C87" s="72"/>
      <c r="D87" s="71"/>
      <c r="E87" s="71"/>
      <c r="F87" s="71"/>
      <c r="G87" s="71"/>
      <c r="H87" s="73"/>
      <c r="I87" s="51"/>
      <c r="J87" s="51"/>
      <c r="K87" s="51"/>
      <c r="L87" s="51"/>
      <c r="M87" s="51"/>
    </row>
    <row r="88" spans="2:13" ht="15" customHeight="1" x14ac:dyDescent="0.25">
      <c r="B88" s="72"/>
      <c r="C88" s="72"/>
      <c r="D88" s="71"/>
      <c r="E88" s="71"/>
      <c r="F88" s="71"/>
      <c r="G88" s="71"/>
      <c r="H88" s="73"/>
      <c r="I88" s="51"/>
      <c r="J88" s="51"/>
      <c r="K88" s="51"/>
      <c r="L88" s="51"/>
      <c r="M88" s="51"/>
    </row>
    <row r="89" spans="2:13" ht="15" customHeight="1" x14ac:dyDescent="0.25">
      <c r="B89" s="72"/>
      <c r="C89" s="72"/>
      <c r="D89" s="71"/>
      <c r="E89" s="71"/>
      <c r="F89" s="71"/>
      <c r="G89" s="71"/>
      <c r="H89" s="73"/>
      <c r="I89" s="51"/>
      <c r="J89" s="51"/>
      <c r="K89" s="51"/>
      <c r="L89" s="51"/>
      <c r="M89" s="51"/>
    </row>
    <row r="90" spans="2:13" ht="15" customHeight="1" x14ac:dyDescent="0.25">
      <c r="B90" s="74"/>
      <c r="C90" s="74"/>
      <c r="D90" s="74"/>
      <c r="E90" s="74"/>
      <c r="F90" s="74"/>
      <c r="G90" s="74"/>
      <c r="H90" s="75"/>
      <c r="I90" s="51"/>
      <c r="J90" s="51"/>
      <c r="K90" s="51"/>
      <c r="L90" s="51"/>
      <c r="M90" s="51"/>
    </row>
    <row r="91" spans="2:13" x14ac:dyDescent="0.25">
      <c r="B91" s="51"/>
      <c r="C91" s="51"/>
      <c r="D91" s="51"/>
      <c r="E91" s="51"/>
      <c r="F91" s="51"/>
      <c r="G91" s="51"/>
      <c r="H91" s="51"/>
      <c r="I91" s="51"/>
      <c r="J91" s="51"/>
      <c r="K91" s="51"/>
      <c r="L91" s="51"/>
      <c r="M91" s="51"/>
    </row>
    <row r="92" spans="2:13" ht="18" x14ac:dyDescent="0.25">
      <c r="B92" s="46" t="s">
        <v>55</v>
      </c>
      <c r="C92" s="7"/>
      <c r="D92" s="51"/>
      <c r="E92" s="51"/>
      <c r="F92" s="51"/>
      <c r="G92" s="51"/>
      <c r="H92" s="51"/>
      <c r="I92" s="66"/>
      <c r="J92" s="67"/>
      <c r="K92" s="51"/>
      <c r="L92" s="51"/>
      <c r="M92" s="51"/>
    </row>
    <row r="93" spans="2:13" x14ac:dyDescent="0.25">
      <c r="B93" s="68" t="s">
        <v>56</v>
      </c>
      <c r="C93" s="78"/>
      <c r="D93" s="51"/>
      <c r="E93" s="51"/>
      <c r="F93" s="51"/>
      <c r="G93" s="51"/>
      <c r="H93" s="51"/>
      <c r="I93" s="66"/>
      <c r="J93" s="67"/>
      <c r="K93" s="51"/>
      <c r="L93" s="51"/>
      <c r="M93" s="51"/>
    </row>
    <row r="94" spans="2:13" ht="72" customHeight="1" x14ac:dyDescent="0.25">
      <c r="B94" s="76" t="s">
        <v>57</v>
      </c>
      <c r="C94" s="76" t="s">
        <v>58</v>
      </c>
      <c r="D94" s="76" t="s">
        <v>59</v>
      </c>
      <c r="E94" s="76" t="s">
        <v>60</v>
      </c>
      <c r="F94" s="76" t="s">
        <v>187</v>
      </c>
      <c r="G94" s="76" t="s">
        <v>61</v>
      </c>
      <c r="H94" s="76" t="s">
        <v>62</v>
      </c>
      <c r="I94" s="51"/>
      <c r="J94" s="66"/>
      <c r="K94" s="67"/>
      <c r="L94" s="51"/>
      <c r="M94" s="51"/>
    </row>
    <row r="95" spans="2:13" ht="20.100000000000001" customHeight="1" x14ac:dyDescent="0.25">
      <c r="B95" s="79" t="s">
        <v>63</v>
      </c>
      <c r="C95" s="80" t="s">
        <v>64</v>
      </c>
      <c r="D95" s="106"/>
      <c r="E95" s="80" t="s">
        <v>65</v>
      </c>
      <c r="F95" s="107" t="str">
        <f>IFERROR(D95/C$11," ")</f>
        <v xml:space="preserve"> </v>
      </c>
      <c r="G95" s="80">
        <v>0.88</v>
      </c>
      <c r="H95" s="108" t="str">
        <f>IFERROR(Table24569[[#This Row],[Annual energy useage 
(kWh or GJ/tonne steel)]]*Table24569[[#This Row],[Emission Factors - Refer to the Emission Factors Tab.]]," ")</f>
        <v xml:space="preserve"> </v>
      </c>
      <c r="I95" s="51"/>
      <c r="J95" s="66"/>
      <c r="K95" s="67"/>
      <c r="L95" s="51"/>
      <c r="M95" s="51"/>
    </row>
    <row r="96" spans="2:13" ht="20.100000000000001" customHeight="1" x14ac:dyDescent="0.25">
      <c r="B96" s="72" t="s">
        <v>66</v>
      </c>
      <c r="C96" s="81" t="s">
        <v>67</v>
      </c>
      <c r="D96" s="80"/>
      <c r="E96" s="80" t="s">
        <v>65</v>
      </c>
      <c r="F96" s="107" t="str">
        <f t="shared" ref="F96" si="5">IFERROR(D96/C$11," ")</f>
        <v xml:space="preserve"> </v>
      </c>
      <c r="G96" s="81">
        <v>0</v>
      </c>
      <c r="H96" s="108" t="str">
        <f>IFERROR(Table24569[[#This Row],[Annual energy useage 
(kWh or GJ/tonne steel)]]*Table24569[[#This Row],[Emission Factors - Refer to the Emission Factors Tab.]]," ")</f>
        <v xml:space="preserve"> </v>
      </c>
      <c r="I96" s="51"/>
      <c r="J96" s="66"/>
      <c r="K96" s="67"/>
      <c r="L96" s="51"/>
      <c r="M96" s="51"/>
    </row>
    <row r="97" spans="2:13" ht="20.100000000000001" customHeight="1" x14ac:dyDescent="0.25">
      <c r="B97" s="72" t="s">
        <v>68</v>
      </c>
      <c r="C97" s="81" t="s">
        <v>67</v>
      </c>
      <c r="D97" s="80"/>
      <c r="E97" s="80" t="s">
        <v>65</v>
      </c>
      <c r="F97" s="107" t="str">
        <f>IFERROR(D97/C$11," ")</f>
        <v xml:space="preserve"> </v>
      </c>
      <c r="G97" s="81">
        <v>0</v>
      </c>
      <c r="H97" s="108" t="str">
        <f>IFERROR(Table24569[[#This Row],[Annual energy useage 
(kWh or GJ/tonne steel)]]*Table24569[[#This Row],[Emission Factors - Refer to the Emission Factors Tab.]]," ")</f>
        <v xml:space="preserve"> </v>
      </c>
      <c r="I97" s="51"/>
      <c r="J97" s="66"/>
      <c r="K97" s="67"/>
      <c r="L97" s="51"/>
      <c r="M97" s="51"/>
    </row>
    <row r="98" spans="2:13" ht="20.100000000000001" customHeight="1" x14ac:dyDescent="0.25">
      <c r="B98" s="72" t="s">
        <v>69</v>
      </c>
      <c r="C98" s="81" t="s">
        <v>64</v>
      </c>
      <c r="D98" s="80"/>
      <c r="E98" s="80" t="s">
        <v>70</v>
      </c>
      <c r="F98" s="107" t="str">
        <f t="shared" ref="F98:F101" si="6">IFERROR(D98/C$11," ")</f>
        <v xml:space="preserve"> </v>
      </c>
      <c r="G98" s="81">
        <v>13.1</v>
      </c>
      <c r="H98" s="108" t="str">
        <f>IFERROR(Table24569[[#This Row],[Annual energy useage 
(kWh or GJ/tonne steel)]]*Table24569[[#This Row],[Emission Factors - Refer to the Emission Factors Tab.]]," ")</f>
        <v xml:space="preserve"> </v>
      </c>
      <c r="I98" s="51"/>
      <c r="J98" s="66"/>
      <c r="K98" s="67"/>
      <c r="L98" s="51"/>
      <c r="M98" s="51"/>
    </row>
    <row r="99" spans="2:13" ht="20.100000000000001" customHeight="1" x14ac:dyDescent="0.25">
      <c r="B99" s="72" t="s">
        <v>71</v>
      </c>
      <c r="C99" s="81" t="s">
        <v>64</v>
      </c>
      <c r="D99" s="80"/>
      <c r="E99" s="80" t="s">
        <v>70</v>
      </c>
      <c r="F99" s="107" t="str">
        <f>IFERROR((D99*0.0257)/C$11," ")</f>
        <v xml:space="preserve"> </v>
      </c>
      <c r="G99" s="81">
        <v>20.2</v>
      </c>
      <c r="H99" s="108" t="str">
        <f>IFERROR(Table24569[[#This Row],[Annual energy useage 
(kWh or GJ/tonne steel)]]*Table24569[[#This Row],[Emission Factors - Refer to the Emission Factors Tab.]]," ")</f>
        <v xml:space="preserve"> </v>
      </c>
      <c r="I99" s="51"/>
      <c r="J99" s="66"/>
      <c r="K99" s="67"/>
      <c r="L99" s="51"/>
      <c r="M99" s="51"/>
    </row>
    <row r="100" spans="2:13" ht="20.100000000000001" customHeight="1" x14ac:dyDescent="0.25">
      <c r="B100" s="72" t="s">
        <v>72</v>
      </c>
      <c r="C100" s="81" t="s">
        <v>64</v>
      </c>
      <c r="D100" s="80"/>
      <c r="E100" s="80" t="s">
        <v>70</v>
      </c>
      <c r="F100" s="107" t="str">
        <f>IFERROR((D100*0.0386)/C$11," ")</f>
        <v xml:space="preserve"> </v>
      </c>
      <c r="G100" s="81">
        <v>17.3</v>
      </c>
      <c r="H100" s="108" t="str">
        <f>IFERROR(Table24569[[#This Row],[Annual energy useage 
(kWh or GJ/tonne steel)]]*Table24569[[#This Row],[Emission Factors - Refer to the Emission Factors Tab.]]," ")</f>
        <v xml:space="preserve"> </v>
      </c>
      <c r="I100" s="51"/>
      <c r="J100" s="66"/>
      <c r="K100" s="67"/>
      <c r="L100" s="51"/>
      <c r="M100" s="51"/>
    </row>
    <row r="101" spans="2:13" ht="20.100000000000001" customHeight="1" thickBot="1" x14ac:dyDescent="0.3">
      <c r="B101" s="72" t="s">
        <v>179</v>
      </c>
      <c r="C101" s="81" t="s">
        <v>64</v>
      </c>
      <c r="D101" s="80"/>
      <c r="E101" s="109"/>
      <c r="F101" s="107" t="str">
        <f t="shared" si="6"/>
        <v xml:space="preserve"> </v>
      </c>
      <c r="G101" s="81"/>
      <c r="H101" s="108" t="str">
        <f>IFERROR(Table24569[[#This Row],[Annual energy useage 
(kWh or GJ/tonne steel)]]*Table24569[[#This Row],[Emission Factors - Refer to the Emission Factors Tab.]]," ")</f>
        <v xml:space="preserve"> </v>
      </c>
      <c r="I101" s="51"/>
      <c r="J101" s="66"/>
      <c r="K101" s="67"/>
      <c r="L101" s="51"/>
      <c r="M101" s="51"/>
    </row>
    <row r="102" spans="2:13" ht="20.100000000000001" customHeight="1" thickTop="1" x14ac:dyDescent="0.25">
      <c r="B102" s="82" t="s">
        <v>73</v>
      </c>
      <c r="C102" s="83"/>
      <c r="D102" s="110"/>
      <c r="E102" s="110"/>
      <c r="F102" s="111">
        <f>SUBTOTAL(109,Table24569[Annual energy useage 
(kWh or GJ/tonne steel)])</f>
        <v>0</v>
      </c>
      <c r="G102" s="112"/>
      <c r="H102" s="113">
        <f>SUBTOTAL(109,Table24569[Total Emissions 
(kg.CO2-e p a./tonne steel)])</f>
        <v>0</v>
      </c>
      <c r="I102" s="66"/>
      <c r="J102" s="67"/>
      <c r="K102" s="51"/>
      <c r="L102" s="51"/>
      <c r="M102" s="51"/>
    </row>
    <row r="103" spans="2:13" x14ac:dyDescent="0.25">
      <c r="B103" s="51"/>
      <c r="C103" s="51"/>
      <c r="D103" s="51"/>
      <c r="E103" s="51"/>
      <c r="F103" s="51"/>
      <c r="G103" s="51"/>
      <c r="H103" s="51"/>
      <c r="I103" s="51"/>
      <c r="J103" s="51"/>
      <c r="K103" s="51"/>
      <c r="L103" s="66"/>
      <c r="M103" s="67"/>
    </row>
    <row r="104" spans="2:13" ht="34.9" customHeight="1" x14ac:dyDescent="0.25">
      <c r="B104" s="51"/>
      <c r="C104" s="51"/>
      <c r="D104" s="51"/>
      <c r="E104" s="51"/>
      <c r="F104" s="51"/>
      <c r="G104" s="51"/>
      <c r="H104" s="51"/>
      <c r="I104" s="51"/>
      <c r="J104" s="51"/>
      <c r="K104" s="51"/>
      <c r="L104" s="66"/>
      <c r="M104" s="67"/>
    </row>
    <row r="105" spans="2:13" x14ac:dyDescent="0.25">
      <c r="B105" s="51"/>
      <c r="C105" s="51"/>
      <c r="D105" s="51"/>
      <c r="E105" s="51"/>
      <c r="F105" s="51"/>
      <c r="G105" s="51"/>
      <c r="H105" s="51"/>
      <c r="I105" s="51"/>
      <c r="J105" s="51"/>
      <c r="K105" s="51"/>
      <c r="L105" s="66"/>
      <c r="M105" s="67"/>
    </row>
    <row r="106" spans="2:13" x14ac:dyDescent="0.25">
      <c r="B106" s="51"/>
      <c r="C106" s="51"/>
      <c r="D106" s="51"/>
      <c r="E106" s="51"/>
      <c r="F106" s="51"/>
      <c r="G106" s="51"/>
      <c r="H106" s="51"/>
      <c r="I106" s="51"/>
      <c r="J106" s="51"/>
      <c r="K106" s="51"/>
      <c r="L106" s="66"/>
      <c r="M106" s="67"/>
    </row>
    <row r="107" spans="2:13" x14ac:dyDescent="0.25">
      <c r="B107" s="51"/>
      <c r="C107" s="51"/>
      <c r="D107" s="51"/>
      <c r="E107" s="51"/>
      <c r="F107" s="51"/>
      <c r="G107" s="51"/>
      <c r="H107" s="51"/>
      <c r="I107" s="51"/>
      <c r="J107" s="51"/>
      <c r="K107" s="51"/>
      <c r="L107" s="66"/>
      <c r="M107" s="67"/>
    </row>
    <row r="108" spans="2:13" x14ac:dyDescent="0.25">
      <c r="B108" s="51"/>
      <c r="C108" s="51"/>
      <c r="D108" s="51"/>
      <c r="E108" s="51"/>
      <c r="F108" s="51"/>
      <c r="G108" s="51"/>
      <c r="H108" s="51"/>
      <c r="I108" s="51"/>
      <c r="J108" s="51"/>
      <c r="K108" s="51"/>
      <c r="L108" s="66"/>
      <c r="M108" s="67"/>
    </row>
    <row r="109" spans="2:13" x14ac:dyDescent="0.25">
      <c r="B109" s="51"/>
      <c r="C109" s="51"/>
      <c r="D109" s="51"/>
      <c r="E109" s="51"/>
      <c r="F109" s="51"/>
      <c r="G109" s="51"/>
      <c r="H109" s="51"/>
      <c r="I109" s="51"/>
      <c r="J109" s="51"/>
      <c r="K109" s="51"/>
      <c r="L109" s="66"/>
      <c r="M109" s="67"/>
    </row>
    <row r="110" spans="2:13" x14ac:dyDescent="0.25">
      <c r="B110" s="51"/>
      <c r="C110" s="51"/>
      <c r="D110" s="51"/>
      <c r="E110" s="51"/>
      <c r="F110" s="51"/>
      <c r="G110" s="51"/>
      <c r="H110" s="51"/>
      <c r="I110" s="51"/>
      <c r="J110" s="51"/>
      <c r="K110" s="51"/>
      <c r="L110" s="66"/>
      <c r="M110" s="67"/>
    </row>
    <row r="111" spans="2:13" x14ac:dyDescent="0.25">
      <c r="B111" s="51"/>
      <c r="C111" s="51"/>
      <c r="D111" s="51"/>
      <c r="E111" s="51"/>
      <c r="F111" s="51"/>
      <c r="G111" s="51"/>
      <c r="H111" s="51"/>
      <c r="I111" s="51"/>
      <c r="J111" s="51"/>
      <c r="K111" s="51"/>
      <c r="L111" s="66"/>
      <c r="M111" s="67"/>
    </row>
    <row r="112" spans="2:13" x14ac:dyDescent="0.25">
      <c r="B112" s="51"/>
      <c r="C112" s="51"/>
      <c r="D112" s="51"/>
      <c r="E112" s="51"/>
      <c r="F112" s="51"/>
      <c r="G112" s="51"/>
      <c r="H112" s="51"/>
      <c r="I112" s="66"/>
      <c r="J112" s="67"/>
      <c r="K112" s="51"/>
      <c r="L112" s="51"/>
      <c r="M112" s="51"/>
    </row>
    <row r="113" spans="2:13" x14ac:dyDescent="0.25">
      <c r="B113" s="51"/>
      <c r="C113" s="51"/>
      <c r="D113" s="51"/>
      <c r="E113" s="51"/>
      <c r="F113" s="51"/>
      <c r="G113" s="51"/>
      <c r="H113" s="51"/>
      <c r="I113" s="66"/>
      <c r="J113" s="67"/>
      <c r="K113" s="51"/>
      <c r="L113" s="51"/>
      <c r="M113" s="51"/>
    </row>
    <row r="114" spans="2:13" x14ac:dyDescent="0.25">
      <c r="B114" s="51"/>
      <c r="C114" s="51"/>
      <c r="D114" s="51"/>
      <c r="E114" s="51"/>
      <c r="F114" s="51"/>
      <c r="G114" s="51"/>
      <c r="H114" s="51"/>
      <c r="I114" s="66"/>
      <c r="J114" s="67"/>
      <c r="K114" s="51"/>
      <c r="L114" s="51"/>
      <c r="M114" s="51"/>
    </row>
    <row r="115" spans="2:13" x14ac:dyDescent="0.25">
      <c r="B115" s="51"/>
      <c r="C115" s="51"/>
      <c r="D115" s="51"/>
      <c r="E115" s="51"/>
      <c r="F115" s="51"/>
      <c r="G115" s="51"/>
      <c r="H115" s="51"/>
      <c r="I115" s="66"/>
      <c r="J115" s="67"/>
      <c r="K115" s="51"/>
      <c r="L115" s="51"/>
      <c r="M115" s="51"/>
    </row>
  </sheetData>
  <sheetProtection algorithmName="SHA-512" hashValue="CZ1nr4Ftyg/72vjUowe+R79mtFMG/iEcj5mG0UvqP19LRFLoclCvM53XnH/Wo8k28HRaDo5mwiqFO4yZQhih2Q==" saltValue="2AQofMKRGZu6V9iSFphscQ==" spinCount="100000" sheet="1" selectLockedCells="1"/>
  <mergeCells count="5">
    <mergeCell ref="E8:E10"/>
    <mergeCell ref="E14:E17"/>
    <mergeCell ref="F9:M9"/>
    <mergeCell ref="F17:M17"/>
    <mergeCell ref="B3:J3"/>
  </mergeCells>
  <conditionalFormatting sqref="B20:G53">
    <cfRule type="containsText" dxfId="10" priority="2" operator="containsText" text="FALSE">
      <formula>NOT(ISERROR(SEARCH("FALSE",B20)))</formula>
    </cfRule>
  </conditionalFormatting>
  <conditionalFormatting sqref="B21:G53">
    <cfRule type="containsErrors" dxfId="9" priority="1">
      <formula>ISERROR(B21)</formula>
    </cfRule>
  </conditionalFormatting>
  <conditionalFormatting sqref="E21:G21 C21:C53 G21:G53">
    <cfRule type="expression" dxfId="8" priority="4">
      <formula>$B$21=0</formula>
    </cfRule>
  </conditionalFormatting>
  <conditionalFormatting sqref="E22:G22 F23:G53">
    <cfRule type="expression" dxfId="7" priority="5">
      <formula>$B$22=0</formula>
    </cfRule>
  </conditionalFormatting>
  <conditionalFormatting sqref="G21:G53">
    <cfRule type="expression" dxfId="6" priority="25">
      <formula>#REF!=0</formula>
    </cfRule>
    <cfRule type="expression" dxfId="5" priority="27">
      <formula>$E$21:$E$53=0</formula>
    </cfRule>
  </conditionalFormatting>
  <conditionalFormatting sqref="G23 E23:E53 G31 G39 G47">
    <cfRule type="expression" dxfId="4" priority="6">
      <formula>$B$23=0</formula>
    </cfRule>
  </conditionalFormatting>
  <conditionalFormatting sqref="G24 G32 G40 G48">
    <cfRule type="expression" dxfId="3" priority="7">
      <formula>$B$24=0</formula>
    </cfRule>
  </conditionalFormatting>
  <conditionalFormatting sqref="G25 G33 G41 G49">
    <cfRule type="expression" dxfId="2" priority="8">
      <formula>$B$25=0</formula>
    </cfRule>
  </conditionalFormatting>
  <conditionalFormatting sqref="G26 G34 G42 G50">
    <cfRule type="expression" dxfId="1" priority="9">
      <formula>$B$26=0</formula>
    </cfRule>
  </conditionalFormatting>
  <conditionalFormatting sqref="G27:G53">
    <cfRule type="expression" dxfId="0" priority="10">
      <formula>$B$27=0</formula>
    </cfRule>
  </conditionalFormatting>
  <dataValidations count="2">
    <dataValidation type="list" allowBlank="1" showInputMessage="1" showErrorMessage="1" sqref="C95:C101" xr:uid="{01A3A3BE-055F-4E9E-8342-F5770DE9CD73}">
      <formula1>"Yes, No"</formula1>
    </dataValidation>
    <dataValidation type="list" allowBlank="1" showInputMessage="1" showErrorMessage="1" sqref="C59:C90" xr:uid="{AE48B24F-9469-4640-8F9C-8061DDFE8F57}">
      <formula1>"kg, tonne, m2"</formula1>
    </dataValidation>
  </dataValidations>
  <pageMargins left="0.70866141732283472" right="0.70866141732283472" top="0.74803149606299213" bottom="0.74803149606299213" header="0.31496062992125984" footer="0.31496062992125984"/>
  <pageSetup paperSize="9" scale="40" orientation="portrait" r:id="rId1"/>
  <ignoredErrors>
    <ignoredError sqref="D21:D53" calculatedColumn="1"/>
    <ignoredError sqref="G48:G53 G27:G47" evalError="1"/>
    <ignoredError sqref="G21:G26" evalError="1" calculatedColumn="1"/>
  </ignoredErrors>
  <drawing r:id="rId2"/>
  <legacyDrawing r:id="rId3"/>
  <tableParts count="3">
    <tablePart r:id="rId4"/>
    <tablePart r:id="rId5"/>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A81DB-5D4E-492E-8F5B-F78D6ECF9246}">
  <dimension ref="B8:Z70"/>
  <sheetViews>
    <sheetView showGridLines="0" showRowColHeaders="0" zoomScaleNormal="100" workbookViewId="0">
      <selection activeCell="D28" sqref="D28"/>
    </sheetView>
  </sheetViews>
  <sheetFormatPr defaultRowHeight="15" x14ac:dyDescent="0.25"/>
  <cols>
    <col min="1" max="1" width="3.42578125" customWidth="1"/>
    <col min="2" max="2" width="39.28515625" style="26" customWidth="1"/>
    <col min="3" max="3" width="16.42578125" style="26" customWidth="1"/>
    <col min="4" max="4" width="20.5703125" customWidth="1"/>
    <col min="5" max="5" width="25.5703125" customWidth="1"/>
  </cols>
  <sheetData>
    <row r="8" spans="2:26" ht="18.75" x14ac:dyDescent="0.25">
      <c r="B8" s="47" t="s">
        <v>22</v>
      </c>
      <c r="C8" s="43"/>
      <c r="D8" s="43"/>
      <c r="E8" s="43"/>
      <c r="F8" s="29"/>
      <c r="G8" s="29"/>
      <c r="H8" s="29"/>
      <c r="I8" s="29"/>
      <c r="J8" s="29"/>
      <c r="K8" s="29"/>
      <c r="L8" s="29"/>
      <c r="M8" s="29"/>
      <c r="N8" s="29"/>
      <c r="O8" s="29"/>
      <c r="P8" s="29"/>
      <c r="Q8" s="29"/>
      <c r="R8" s="29"/>
      <c r="S8" s="29"/>
      <c r="T8" s="29"/>
      <c r="U8" s="29"/>
      <c r="V8" s="29"/>
      <c r="W8" s="29"/>
      <c r="X8" s="29"/>
      <c r="Y8" s="29"/>
      <c r="Z8" s="29"/>
    </row>
    <row r="9" spans="2:26" x14ac:dyDescent="0.25">
      <c r="B9"/>
      <c r="C9"/>
    </row>
    <row r="10" spans="2:26" ht="14.45" customHeight="1" x14ac:dyDescent="0.25">
      <c r="B10" s="119" t="s">
        <v>74</v>
      </c>
      <c r="C10" s="120" t="s">
        <v>75</v>
      </c>
      <c r="D10" s="120" t="s">
        <v>76</v>
      </c>
      <c r="E10" s="120" t="s">
        <v>156</v>
      </c>
    </row>
    <row r="11" spans="2:26" ht="14.45" customHeight="1" x14ac:dyDescent="0.25">
      <c r="B11" s="116" t="s">
        <v>77</v>
      </c>
      <c r="C11" s="121" t="s">
        <v>78</v>
      </c>
      <c r="D11" s="127">
        <v>0</v>
      </c>
      <c r="E11" s="117" t="s">
        <v>157</v>
      </c>
    </row>
    <row r="12" spans="2:26" ht="14.45" customHeight="1" x14ac:dyDescent="0.25">
      <c r="B12" s="116" t="s">
        <v>79</v>
      </c>
      <c r="C12" s="121" t="s">
        <v>78</v>
      </c>
      <c r="D12" s="127">
        <v>0</v>
      </c>
      <c r="E12" s="117" t="s">
        <v>157</v>
      </c>
    </row>
    <row r="13" spans="2:26" ht="14.45" customHeight="1" x14ac:dyDescent="0.25">
      <c r="B13" s="116" t="s">
        <v>80</v>
      </c>
      <c r="C13" s="121" t="s">
        <v>81</v>
      </c>
      <c r="D13" s="127">
        <v>13.1</v>
      </c>
      <c r="E13" s="117" t="s">
        <v>158</v>
      </c>
    </row>
    <row r="14" spans="2:26" ht="14.45" customHeight="1" x14ac:dyDescent="0.25">
      <c r="B14" s="116" t="s">
        <v>82</v>
      </c>
      <c r="C14" s="121" t="s">
        <v>81</v>
      </c>
      <c r="D14" s="127">
        <v>14</v>
      </c>
      <c r="E14" s="117" t="s">
        <v>158</v>
      </c>
    </row>
    <row r="15" spans="2:26" ht="14.45" customHeight="1" x14ac:dyDescent="0.25">
      <c r="B15" s="116" t="s">
        <v>83</v>
      </c>
      <c r="C15" s="121" t="s">
        <v>81</v>
      </c>
      <c r="D15" s="127">
        <v>4</v>
      </c>
      <c r="E15" s="117" t="s">
        <v>158</v>
      </c>
    </row>
    <row r="16" spans="2:26" ht="14.45" customHeight="1" x14ac:dyDescent="0.25">
      <c r="B16" s="116" t="s">
        <v>84</v>
      </c>
      <c r="C16" s="121" t="s">
        <v>81</v>
      </c>
      <c r="D16" s="127">
        <v>4</v>
      </c>
      <c r="E16" s="117" t="s">
        <v>158</v>
      </c>
    </row>
    <row r="17" spans="2:6" ht="14.45" customHeight="1" x14ac:dyDescent="0.25">
      <c r="B17" s="116" t="s">
        <v>85</v>
      </c>
      <c r="C17" s="121" t="s">
        <v>81</v>
      </c>
      <c r="D17" s="127">
        <v>8.8000000000000007</v>
      </c>
      <c r="E17" s="117" t="s">
        <v>158</v>
      </c>
    </row>
    <row r="18" spans="2:6" ht="14.45" customHeight="1" x14ac:dyDescent="0.25">
      <c r="B18" s="116" t="s">
        <v>86</v>
      </c>
      <c r="C18" s="121" t="s">
        <v>81</v>
      </c>
      <c r="D18" s="127">
        <v>7.9</v>
      </c>
      <c r="E18" s="117" t="s">
        <v>158</v>
      </c>
    </row>
    <row r="19" spans="2:6" ht="14.45" customHeight="1" x14ac:dyDescent="0.25">
      <c r="B19" s="116" t="s">
        <v>87</v>
      </c>
      <c r="C19" s="121" t="s">
        <v>81</v>
      </c>
      <c r="D19" s="127">
        <v>10.7</v>
      </c>
      <c r="E19" s="117" t="s">
        <v>158</v>
      </c>
    </row>
    <row r="20" spans="2:6" ht="14.45" customHeight="1" x14ac:dyDescent="0.25">
      <c r="B20" s="116" t="s">
        <v>88</v>
      </c>
      <c r="C20" s="121" t="s">
        <v>81</v>
      </c>
      <c r="D20" s="127">
        <v>10.6</v>
      </c>
      <c r="E20" s="117" t="s">
        <v>158</v>
      </c>
    </row>
    <row r="21" spans="2:6" ht="14.45" customHeight="1" x14ac:dyDescent="0.25">
      <c r="B21" s="116" t="s">
        <v>89</v>
      </c>
      <c r="C21" s="121" t="s">
        <v>81</v>
      </c>
      <c r="D21" s="127">
        <v>4.0999999999999996</v>
      </c>
      <c r="E21" s="117" t="s">
        <v>158</v>
      </c>
      <c r="F21" s="1"/>
    </row>
    <row r="22" spans="2:6" ht="14.45" customHeight="1" x14ac:dyDescent="0.25">
      <c r="B22" s="116" t="s">
        <v>90</v>
      </c>
      <c r="C22" s="121" t="s">
        <v>81</v>
      </c>
      <c r="D22" s="127">
        <v>4</v>
      </c>
      <c r="E22" s="117" t="s">
        <v>158</v>
      </c>
    </row>
    <row r="23" spans="2:6" ht="14.45" customHeight="1" x14ac:dyDescent="0.25">
      <c r="B23" s="116" t="s">
        <v>91</v>
      </c>
      <c r="C23" s="121" t="s">
        <v>81</v>
      </c>
      <c r="D23" s="127" t="s">
        <v>92</v>
      </c>
      <c r="E23" s="117" t="s">
        <v>158</v>
      </c>
    </row>
    <row r="24" spans="2:6" ht="14.45" customHeight="1" x14ac:dyDescent="0.25">
      <c r="B24" s="116" t="s">
        <v>93</v>
      </c>
      <c r="C24" s="121" t="s">
        <v>81</v>
      </c>
      <c r="D24" s="127" t="s">
        <v>92</v>
      </c>
      <c r="E24" s="117" t="s">
        <v>158</v>
      </c>
      <c r="F24" s="1"/>
    </row>
    <row r="25" spans="2:6" ht="14.45" customHeight="1" x14ac:dyDescent="0.25">
      <c r="B25" s="116" t="s">
        <v>94</v>
      </c>
      <c r="C25" s="121" t="s">
        <v>81</v>
      </c>
      <c r="D25" s="127" t="s">
        <v>92</v>
      </c>
      <c r="E25" s="117" t="s">
        <v>158</v>
      </c>
    </row>
    <row r="26" spans="2:6" ht="14.45" customHeight="1" x14ac:dyDescent="0.25">
      <c r="B26" s="116" t="s">
        <v>95</v>
      </c>
      <c r="C26" s="121" t="s">
        <v>81</v>
      </c>
      <c r="D26" s="127" t="s">
        <v>92</v>
      </c>
      <c r="E26" s="117" t="s">
        <v>158</v>
      </c>
    </row>
    <row r="27" spans="2:6" ht="14.45" customHeight="1" x14ac:dyDescent="0.25">
      <c r="B27" s="116" t="s">
        <v>96</v>
      </c>
      <c r="C27" s="121" t="s">
        <v>81</v>
      </c>
      <c r="D27" s="127">
        <v>20.2</v>
      </c>
      <c r="E27" s="117" t="s">
        <v>158</v>
      </c>
    </row>
    <row r="28" spans="2:6" ht="14.45" customHeight="1" x14ac:dyDescent="0.25">
      <c r="B28" s="116" t="s">
        <v>98</v>
      </c>
      <c r="C28" s="121" t="s">
        <v>81</v>
      </c>
      <c r="D28" s="127">
        <v>17.3</v>
      </c>
      <c r="E28" s="117" t="s">
        <v>158</v>
      </c>
    </row>
    <row r="29" spans="2:6" ht="14.45" customHeight="1" x14ac:dyDescent="0.25">
      <c r="B29" s="116" t="s">
        <v>99</v>
      </c>
      <c r="C29" s="121" t="s">
        <v>100</v>
      </c>
      <c r="D29" s="127">
        <v>0.7</v>
      </c>
      <c r="E29" s="117" t="s">
        <v>159</v>
      </c>
    </row>
    <row r="30" spans="2:6" ht="14.45" customHeight="1" x14ac:dyDescent="0.25">
      <c r="B30" s="116" t="s">
        <v>101</v>
      </c>
      <c r="C30" s="121" t="s">
        <v>100</v>
      </c>
      <c r="D30" s="127">
        <v>0.86</v>
      </c>
      <c r="E30" s="117" t="s">
        <v>159</v>
      </c>
    </row>
    <row r="31" spans="2:6" ht="14.45" customHeight="1" x14ac:dyDescent="0.25">
      <c r="B31" s="116" t="s">
        <v>102</v>
      </c>
      <c r="C31" s="121" t="s">
        <v>100</v>
      </c>
      <c r="D31" s="127">
        <v>0.81</v>
      </c>
      <c r="E31" s="117" t="s">
        <v>159</v>
      </c>
    </row>
    <row r="32" spans="2:6" ht="14.45" customHeight="1" x14ac:dyDescent="0.25">
      <c r="B32" s="116" t="s">
        <v>103</v>
      </c>
      <c r="C32" s="121" t="s">
        <v>100</v>
      </c>
      <c r="D32" s="127">
        <v>0.28000000000000003</v>
      </c>
      <c r="E32" s="117" t="s">
        <v>159</v>
      </c>
    </row>
    <row r="33" spans="2:5" ht="14.45" customHeight="1" x14ac:dyDescent="0.25">
      <c r="B33" s="116" t="s">
        <v>104</v>
      </c>
      <c r="C33" s="121" t="s">
        <v>100</v>
      </c>
      <c r="D33" s="127">
        <v>0.56999999999999995</v>
      </c>
      <c r="E33" s="117" t="s">
        <v>159</v>
      </c>
    </row>
    <row r="34" spans="2:5" ht="14.45" customHeight="1" x14ac:dyDescent="0.25">
      <c r="B34" s="116" t="s">
        <v>105</v>
      </c>
      <c r="C34" s="121" t="s">
        <v>100</v>
      </c>
      <c r="D34" s="127">
        <v>0.18</v>
      </c>
      <c r="E34" s="117" t="s">
        <v>159</v>
      </c>
    </row>
    <row r="35" spans="2:5" ht="14.45" customHeight="1" x14ac:dyDescent="0.25">
      <c r="B35" s="116" t="s">
        <v>106</v>
      </c>
      <c r="C35" s="121" t="s">
        <v>100</v>
      </c>
      <c r="D35" s="127">
        <v>0.63</v>
      </c>
      <c r="E35" s="117" t="s">
        <v>159</v>
      </c>
    </row>
    <row r="36" spans="2:5" ht="14.45" customHeight="1" x14ac:dyDescent="0.25">
      <c r="B36" s="116" t="s">
        <v>107</v>
      </c>
      <c r="C36" s="121" t="s">
        <v>100</v>
      </c>
      <c r="D36" s="128">
        <v>0.7</v>
      </c>
      <c r="E36" s="117" t="s">
        <v>159</v>
      </c>
    </row>
    <row r="37" spans="2:5" ht="14.45" customHeight="1" x14ac:dyDescent="0.25"/>
    <row r="38" spans="2:5" ht="14.45" customHeight="1" x14ac:dyDescent="0.25">
      <c r="B38" s="132" t="s">
        <v>176</v>
      </c>
    </row>
    <row r="39" spans="2:5" ht="14.45" customHeight="1" x14ac:dyDescent="0.25">
      <c r="B39" s="133" t="s">
        <v>177</v>
      </c>
    </row>
    <row r="40" spans="2:5" ht="14.45" customHeight="1" x14ac:dyDescent="0.25"/>
    <row r="70" ht="75" customHeight="1" x14ac:dyDescent="0.25"/>
  </sheetData>
  <sheetProtection selectLockedCells="1"/>
  <hyperlinks>
    <hyperlink ref="B39" r:id="rId1" xr:uid="{8F9D9E20-0047-404C-8247-8C7918AC4046}"/>
  </hyperlinks>
  <pageMargins left="0.7" right="0.7" top="0.75" bottom="0.75" header="0.3" footer="0.3"/>
  <pageSetup paperSize="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E9F2F-E301-45B0-8B74-843824DCF2F0}">
  <dimension ref="A1:Y26"/>
  <sheetViews>
    <sheetView showGridLines="0" showRowColHeaders="0" topLeftCell="A7" workbookViewId="0">
      <selection activeCell="C20" sqref="C20"/>
    </sheetView>
  </sheetViews>
  <sheetFormatPr defaultRowHeight="15" x14ac:dyDescent="0.25"/>
  <cols>
    <col min="1" max="1" width="29.28515625" customWidth="1"/>
    <col min="2" max="2" width="27.5703125" customWidth="1"/>
    <col min="3" max="3" width="21.140625" customWidth="1"/>
    <col min="4" max="4" width="37" customWidth="1"/>
  </cols>
  <sheetData>
    <row r="1" spans="1:25" x14ac:dyDescent="0.25">
      <c r="A1" s="26"/>
      <c r="B1" s="26"/>
    </row>
    <row r="2" spans="1:25" x14ac:dyDescent="0.25">
      <c r="A2" s="26"/>
      <c r="B2" s="26"/>
    </row>
    <row r="3" spans="1:25" x14ac:dyDescent="0.25">
      <c r="A3" s="26"/>
      <c r="B3" s="26"/>
    </row>
    <row r="4" spans="1:25" x14ac:dyDescent="0.25">
      <c r="A4" s="26"/>
      <c r="B4" s="26"/>
    </row>
    <row r="5" spans="1:25" x14ac:dyDescent="0.25">
      <c r="A5" s="26"/>
      <c r="B5" s="26"/>
    </row>
    <row r="6" spans="1:25" x14ac:dyDescent="0.25">
      <c r="A6" s="26"/>
      <c r="B6" s="26"/>
    </row>
    <row r="7" spans="1:25" x14ac:dyDescent="0.25">
      <c r="A7" s="26"/>
      <c r="B7" s="26"/>
    </row>
    <row r="8" spans="1:25" ht="18.75" x14ac:dyDescent="0.25">
      <c r="A8" s="47" t="s">
        <v>22</v>
      </c>
      <c r="B8" s="43"/>
      <c r="C8" s="43"/>
      <c r="D8" s="43"/>
      <c r="E8" s="29"/>
      <c r="F8" s="29"/>
      <c r="G8" s="29"/>
      <c r="H8" s="29"/>
      <c r="I8" s="29"/>
      <c r="J8" s="29"/>
      <c r="K8" s="29"/>
      <c r="L8" s="29"/>
      <c r="M8" s="29"/>
      <c r="N8" s="29"/>
      <c r="O8" s="29"/>
      <c r="P8" s="29"/>
      <c r="Q8" s="29"/>
      <c r="R8" s="29"/>
      <c r="S8" s="29"/>
      <c r="T8" s="29"/>
      <c r="U8" s="29"/>
      <c r="V8" s="29"/>
      <c r="W8" s="29"/>
      <c r="X8" s="29"/>
      <c r="Y8" s="29"/>
    </row>
    <row r="10" spans="1:25" ht="24" customHeight="1" x14ac:dyDescent="0.25">
      <c r="A10" s="119" t="s">
        <v>74</v>
      </c>
      <c r="B10" s="120" t="s">
        <v>160</v>
      </c>
      <c r="C10" s="120" t="s">
        <v>161</v>
      </c>
      <c r="D10" s="120" t="s">
        <v>162</v>
      </c>
    </row>
    <row r="11" spans="1:25" x14ac:dyDescent="0.25">
      <c r="A11" s="122" t="s">
        <v>163</v>
      </c>
      <c r="B11" s="123" t="s">
        <v>164</v>
      </c>
      <c r="C11" s="123" t="s">
        <v>78</v>
      </c>
      <c r="D11" s="123">
        <v>1E-3</v>
      </c>
    </row>
    <row r="12" spans="1:25" x14ac:dyDescent="0.25">
      <c r="A12" s="122" t="s">
        <v>163</v>
      </c>
      <c r="B12" s="117" t="s">
        <v>78</v>
      </c>
      <c r="C12" s="117" t="s">
        <v>78</v>
      </c>
      <c r="D12" s="117">
        <v>1</v>
      </c>
    </row>
    <row r="13" spans="1:25" x14ac:dyDescent="0.25">
      <c r="A13" s="122" t="s">
        <v>163</v>
      </c>
      <c r="B13" s="117" t="s">
        <v>165</v>
      </c>
      <c r="C13" s="117" t="s">
        <v>78</v>
      </c>
      <c r="D13" s="117">
        <v>1000</v>
      </c>
    </row>
    <row r="14" spans="1:25" x14ac:dyDescent="0.25">
      <c r="A14" s="122" t="s">
        <v>163</v>
      </c>
      <c r="B14" s="117" t="s">
        <v>166</v>
      </c>
      <c r="C14" s="117" t="s">
        <v>78</v>
      </c>
      <c r="D14" s="117">
        <v>1000000</v>
      </c>
    </row>
    <row r="15" spans="1:25" x14ac:dyDescent="0.25">
      <c r="A15" s="122" t="s">
        <v>163</v>
      </c>
      <c r="B15" s="117" t="s">
        <v>78</v>
      </c>
      <c r="C15" s="117" t="s">
        <v>81</v>
      </c>
      <c r="D15" s="117">
        <v>3.5999999999999999E-3</v>
      </c>
    </row>
    <row r="16" spans="1:25" x14ac:dyDescent="0.25">
      <c r="A16" s="122" t="s">
        <v>108</v>
      </c>
      <c r="B16" s="117" t="s">
        <v>167</v>
      </c>
      <c r="C16" s="117" t="s">
        <v>81</v>
      </c>
      <c r="D16" s="117">
        <v>1.0000000000000001E-9</v>
      </c>
    </row>
    <row r="17" spans="1:4" x14ac:dyDescent="0.25">
      <c r="A17" s="122" t="s">
        <v>108</v>
      </c>
      <c r="B17" s="117" t="s">
        <v>168</v>
      </c>
      <c r="C17" s="117" t="s">
        <v>81</v>
      </c>
      <c r="D17" s="117">
        <v>9.9999999999999995E-7</v>
      </c>
    </row>
    <row r="18" spans="1:4" x14ac:dyDescent="0.25">
      <c r="A18" s="122" t="s">
        <v>108</v>
      </c>
      <c r="B18" s="117" t="s">
        <v>169</v>
      </c>
      <c r="C18" s="117" t="s">
        <v>81</v>
      </c>
      <c r="D18" s="117">
        <v>1E-3</v>
      </c>
    </row>
    <row r="19" spans="1:4" x14ac:dyDescent="0.25">
      <c r="A19" s="122" t="s">
        <v>108</v>
      </c>
      <c r="B19" s="117" t="s">
        <v>81</v>
      </c>
      <c r="C19" s="117" t="s">
        <v>81</v>
      </c>
      <c r="D19" s="117">
        <v>1</v>
      </c>
    </row>
    <row r="20" spans="1:4" x14ac:dyDescent="0.25">
      <c r="A20" s="122" t="s">
        <v>108</v>
      </c>
      <c r="B20" s="117" t="s">
        <v>170</v>
      </c>
      <c r="C20" s="117" t="s">
        <v>81</v>
      </c>
      <c r="D20" s="117">
        <v>1000</v>
      </c>
    </row>
    <row r="21" spans="1:4" x14ac:dyDescent="0.25">
      <c r="A21" s="122" t="s">
        <v>171</v>
      </c>
      <c r="B21" s="117" t="s">
        <v>172</v>
      </c>
      <c r="C21" s="117" t="s">
        <v>81</v>
      </c>
      <c r="D21" s="117">
        <v>22.1</v>
      </c>
    </row>
    <row r="22" spans="1:4" x14ac:dyDescent="0.25">
      <c r="A22" s="122" t="s">
        <v>171</v>
      </c>
      <c r="B22" s="117" t="s">
        <v>53</v>
      </c>
      <c r="C22" s="117" t="s">
        <v>81</v>
      </c>
      <c r="D22" s="117">
        <f>22.1/1000</f>
        <v>2.2100000000000002E-2</v>
      </c>
    </row>
    <row r="23" spans="1:4" x14ac:dyDescent="0.25">
      <c r="A23" s="122" t="s">
        <v>109</v>
      </c>
      <c r="B23" s="117" t="s">
        <v>173</v>
      </c>
      <c r="C23" s="117" t="s">
        <v>81</v>
      </c>
      <c r="D23" s="117">
        <v>25.7</v>
      </c>
    </row>
    <row r="24" spans="1:4" x14ac:dyDescent="0.25">
      <c r="A24" s="122" t="s">
        <v>109</v>
      </c>
      <c r="B24" s="117" t="s">
        <v>97</v>
      </c>
      <c r="C24" s="117" t="s">
        <v>81</v>
      </c>
      <c r="D24" s="117">
        <f>25.7/1000</f>
        <v>2.5700000000000001E-2</v>
      </c>
    </row>
    <row r="25" spans="1:4" x14ac:dyDescent="0.25">
      <c r="A25" s="124" t="s">
        <v>110</v>
      </c>
      <c r="B25" s="118" t="s">
        <v>173</v>
      </c>
      <c r="C25" s="118" t="s">
        <v>81</v>
      </c>
      <c r="D25" s="118">
        <v>38.6</v>
      </c>
    </row>
    <row r="26" spans="1:4" x14ac:dyDescent="0.25">
      <c r="A26" s="122" t="s">
        <v>110</v>
      </c>
      <c r="B26" s="117" t="s">
        <v>97</v>
      </c>
      <c r="C26" s="117" t="s">
        <v>81</v>
      </c>
      <c r="D26" s="117">
        <v>3.8600000000000002E-2</v>
      </c>
    </row>
  </sheetData>
  <sheetProtection selectLockedCells="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0E5F8-E295-456B-AFC3-88C0FB1A14B6}">
  <dimension ref="B2:W50"/>
  <sheetViews>
    <sheetView showGridLines="0" showRowColHeaders="0" topLeftCell="A4" workbookViewId="0">
      <selection activeCell="B4" sqref="B4"/>
    </sheetView>
  </sheetViews>
  <sheetFormatPr defaultRowHeight="15" x14ac:dyDescent="0.25"/>
  <cols>
    <col min="1" max="1" width="2.85546875" customWidth="1"/>
    <col min="2" max="2" width="39.28515625" customWidth="1"/>
    <col min="3" max="3" width="17" customWidth="1"/>
    <col min="4" max="4" width="26.140625" customWidth="1"/>
    <col min="5" max="5" width="26" customWidth="1"/>
    <col min="6" max="6" width="26.42578125" customWidth="1"/>
    <col min="7" max="7" width="19.85546875" customWidth="1"/>
    <col min="8" max="8" width="34.28515625" customWidth="1"/>
    <col min="9" max="9" width="22.5703125" customWidth="1"/>
    <col min="10" max="10" width="11.42578125" customWidth="1"/>
    <col min="11" max="11" width="8" customWidth="1"/>
    <col min="12" max="12" width="47.140625" customWidth="1"/>
  </cols>
  <sheetData>
    <row r="2" spans="2:23" x14ac:dyDescent="0.25">
      <c r="B2" s="26"/>
      <c r="C2" s="26"/>
    </row>
    <row r="3" spans="2:23" x14ac:dyDescent="0.25">
      <c r="B3" s="26"/>
      <c r="C3" s="26"/>
    </row>
    <row r="4" spans="2:23" x14ac:dyDescent="0.25">
      <c r="B4" s="26"/>
      <c r="C4" s="26"/>
    </row>
    <row r="5" spans="2:23" x14ac:dyDescent="0.25">
      <c r="B5" s="26"/>
      <c r="C5" s="26"/>
    </row>
    <row r="6" spans="2:23" x14ac:dyDescent="0.25">
      <c r="B6" s="26"/>
      <c r="C6" s="26"/>
    </row>
    <row r="7" spans="2:23" x14ac:dyDescent="0.25">
      <c r="B7" s="26"/>
      <c r="C7" s="26"/>
    </row>
    <row r="8" spans="2:23" x14ac:dyDescent="0.25">
      <c r="B8" s="26"/>
      <c r="C8" s="26"/>
    </row>
    <row r="9" spans="2:23" x14ac:dyDescent="0.25">
      <c r="B9" s="26"/>
      <c r="C9" s="26"/>
    </row>
    <row r="10" spans="2:23" x14ac:dyDescent="0.25">
      <c r="B10" s="26"/>
      <c r="C10" s="26"/>
    </row>
    <row r="11" spans="2:23" x14ac:dyDescent="0.25">
      <c r="B11" s="26"/>
      <c r="C11" s="26"/>
    </row>
    <row r="12" spans="2:23" ht="18.75" x14ac:dyDescent="0.25">
      <c r="B12" s="154" t="s">
        <v>22</v>
      </c>
      <c r="C12" s="154"/>
      <c r="D12" s="154"/>
      <c r="E12" s="6"/>
      <c r="F12" s="6"/>
      <c r="G12" s="6"/>
      <c r="H12" s="6"/>
      <c r="I12" s="6"/>
      <c r="J12" s="6"/>
      <c r="K12" s="6"/>
      <c r="L12" s="6"/>
      <c r="M12" s="6"/>
      <c r="N12" s="6"/>
      <c r="O12" s="6"/>
      <c r="P12" s="6"/>
      <c r="Q12" s="6"/>
      <c r="R12" s="6"/>
      <c r="S12" s="6"/>
      <c r="T12" s="6"/>
      <c r="U12" s="6"/>
      <c r="V12" s="6"/>
      <c r="W12" s="6"/>
    </row>
    <row r="13" spans="2:23" s="1" customFormat="1" x14ac:dyDescent="0.25">
      <c r="I13"/>
      <c r="J13"/>
      <c r="K13"/>
      <c r="L13"/>
    </row>
    <row r="14" spans="2:23" ht="18" x14ac:dyDescent="0.25">
      <c r="B14" s="7" t="s">
        <v>111</v>
      </c>
      <c r="C14" s="1"/>
      <c r="D14" s="1"/>
      <c r="E14" s="1"/>
      <c r="F14" s="1"/>
      <c r="G14" s="1"/>
      <c r="H14" s="1"/>
      <c r="M14" s="8"/>
    </row>
    <row r="15" spans="2:23" ht="18" x14ac:dyDescent="0.25">
      <c r="B15" s="7"/>
      <c r="C15" s="1"/>
      <c r="D15" s="1"/>
      <c r="E15" s="1"/>
      <c r="F15" s="1"/>
      <c r="G15" s="1"/>
      <c r="H15" s="1"/>
      <c r="M15" s="8"/>
    </row>
    <row r="16" spans="2:23" ht="45" customHeight="1" x14ac:dyDescent="0.25">
      <c r="B16" s="38" t="s">
        <v>74</v>
      </c>
      <c r="C16" s="12" t="s">
        <v>112</v>
      </c>
      <c r="D16" s="10" t="s">
        <v>113</v>
      </c>
      <c r="E16" s="8"/>
    </row>
    <row r="17" spans="2:7" ht="14.25" customHeight="1" x14ac:dyDescent="0.25">
      <c r="B17" s="39"/>
      <c r="C17" s="5"/>
      <c r="D17" s="5"/>
      <c r="E17" s="8"/>
    </row>
    <row r="18" spans="2:7" s="1" customFormat="1" ht="30" x14ac:dyDescent="0.25">
      <c r="B18" s="40" t="s">
        <v>110</v>
      </c>
      <c r="C18" s="14">
        <v>17.3</v>
      </c>
      <c r="D18" s="37" t="s">
        <v>114</v>
      </c>
      <c r="E18" s="8"/>
    </row>
    <row r="19" spans="2:7" s="1" customFormat="1" ht="30" x14ac:dyDescent="0.25">
      <c r="B19" s="41" t="s">
        <v>115</v>
      </c>
      <c r="C19" s="14">
        <v>17.2</v>
      </c>
      <c r="D19" s="37" t="s">
        <v>114</v>
      </c>
    </row>
    <row r="20" spans="2:7" s="1" customFormat="1" ht="30" x14ac:dyDescent="0.25">
      <c r="B20" s="40" t="s">
        <v>109</v>
      </c>
      <c r="C20" s="14">
        <v>20.2</v>
      </c>
      <c r="D20" s="37" t="s">
        <v>114</v>
      </c>
    </row>
    <row r="21" spans="2:7" s="1" customFormat="1" ht="30" x14ac:dyDescent="0.25">
      <c r="B21" s="40" t="s">
        <v>116</v>
      </c>
      <c r="C21" s="14">
        <v>3</v>
      </c>
      <c r="D21" s="37" t="s">
        <v>117</v>
      </c>
    </row>
    <row r="22" spans="2:7" s="1" customFormat="1" ht="30" x14ac:dyDescent="0.25">
      <c r="B22" s="40" t="s">
        <v>118</v>
      </c>
      <c r="C22" s="14">
        <v>2.5</v>
      </c>
      <c r="D22" s="37" t="s">
        <v>117</v>
      </c>
    </row>
    <row r="23" spans="2:7" s="1" customFormat="1" x14ac:dyDescent="0.25"/>
    <row r="24" spans="2:7" s="1" customFormat="1" ht="18" x14ac:dyDescent="0.25">
      <c r="B24" s="7" t="s">
        <v>119</v>
      </c>
    </row>
    <row r="25" spans="2:7" s="1" customFormat="1" ht="18" x14ac:dyDescent="0.25">
      <c r="B25" s="7"/>
    </row>
    <row r="26" spans="2:7" s="1" customFormat="1" ht="29.45" customHeight="1" x14ac:dyDescent="0.25">
      <c r="B26" s="153" t="s">
        <v>120</v>
      </c>
      <c r="C26" s="153" t="s">
        <v>121</v>
      </c>
      <c r="D26" s="153"/>
      <c r="E26" s="153" t="s">
        <v>122</v>
      </c>
      <c r="F26" s="155"/>
      <c r="G26" s="150" t="s">
        <v>123</v>
      </c>
    </row>
    <row r="27" spans="2:7" s="1" customFormat="1" x14ac:dyDescent="0.25">
      <c r="B27" s="153"/>
      <c r="C27" s="18" t="s">
        <v>124</v>
      </c>
      <c r="D27" s="18" t="s">
        <v>125</v>
      </c>
      <c r="E27" s="18" t="s">
        <v>124</v>
      </c>
      <c r="F27" s="35" t="s">
        <v>125</v>
      </c>
      <c r="G27" s="151"/>
    </row>
    <row r="28" spans="2:7" s="1" customFormat="1" ht="30" x14ac:dyDescent="0.25">
      <c r="B28" s="42" t="s">
        <v>126</v>
      </c>
      <c r="C28" s="13">
        <v>0.73</v>
      </c>
      <c r="D28" s="13">
        <v>202</v>
      </c>
      <c r="E28" s="13">
        <v>0.06</v>
      </c>
      <c r="F28" s="13">
        <v>15</v>
      </c>
      <c r="G28" s="151"/>
    </row>
    <row r="29" spans="2:7" s="1" customFormat="1" x14ac:dyDescent="0.25">
      <c r="B29" s="42" t="s">
        <v>127</v>
      </c>
      <c r="C29" s="13">
        <v>0.85</v>
      </c>
      <c r="D29" s="13">
        <v>238</v>
      </c>
      <c r="E29" s="13">
        <v>7.0000000000000007E-2</v>
      </c>
      <c r="F29" s="13">
        <v>20</v>
      </c>
      <c r="G29" s="151"/>
    </row>
    <row r="30" spans="2:7" s="1" customFormat="1" x14ac:dyDescent="0.25">
      <c r="B30" s="42" t="s">
        <v>128</v>
      </c>
      <c r="C30" s="13">
        <v>0.73</v>
      </c>
      <c r="D30" s="13">
        <v>202</v>
      </c>
      <c r="E30" s="13">
        <v>0.15</v>
      </c>
      <c r="F30" s="13">
        <v>41</v>
      </c>
      <c r="G30" s="151"/>
    </row>
    <row r="31" spans="2:7" s="1" customFormat="1" x14ac:dyDescent="0.25">
      <c r="B31" s="42" t="s">
        <v>129</v>
      </c>
      <c r="C31" s="13">
        <v>0.25</v>
      </c>
      <c r="D31" s="13">
        <v>72</v>
      </c>
      <c r="E31" s="13">
        <v>0.08</v>
      </c>
      <c r="F31" s="13">
        <v>23</v>
      </c>
      <c r="G31" s="151"/>
    </row>
    <row r="32" spans="2:7" s="1" customFormat="1" x14ac:dyDescent="0.25">
      <c r="B32" s="42" t="s">
        <v>130</v>
      </c>
      <c r="C32" s="13">
        <v>0.51</v>
      </c>
      <c r="D32" s="13">
        <v>164</v>
      </c>
      <c r="E32" s="13">
        <v>0.04</v>
      </c>
      <c r="F32" s="13">
        <v>12</v>
      </c>
      <c r="G32" s="151"/>
    </row>
    <row r="33" spans="2:13" s="1" customFormat="1" x14ac:dyDescent="0.25">
      <c r="B33" s="42" t="s">
        <v>131</v>
      </c>
      <c r="C33" s="13"/>
      <c r="D33" s="13"/>
      <c r="E33" s="13"/>
      <c r="F33" s="13"/>
      <c r="G33" s="151"/>
    </row>
    <row r="34" spans="2:13" s="1" customFormat="1" x14ac:dyDescent="0.25">
      <c r="B34" s="42" t="s">
        <v>132</v>
      </c>
      <c r="C34" s="13">
        <v>0.17</v>
      </c>
      <c r="D34" s="13">
        <v>47</v>
      </c>
      <c r="E34" s="13">
        <v>0.01</v>
      </c>
      <c r="F34" s="13">
        <v>3</v>
      </c>
      <c r="G34" s="151"/>
    </row>
    <row r="35" spans="2:13" s="1" customFormat="1" x14ac:dyDescent="0.25">
      <c r="B35" s="42" t="s">
        <v>133</v>
      </c>
      <c r="C35" s="13">
        <v>0.54</v>
      </c>
      <c r="D35" s="13">
        <v>152</v>
      </c>
      <c r="E35" s="13">
        <v>7.0000000000000007E-2</v>
      </c>
      <c r="F35" s="13">
        <v>19</v>
      </c>
      <c r="G35" s="151"/>
    </row>
    <row r="36" spans="2:13" s="1" customFormat="1" ht="30" x14ac:dyDescent="0.25">
      <c r="B36" s="42" t="s">
        <v>134</v>
      </c>
      <c r="C36" s="13"/>
      <c r="D36" s="13"/>
      <c r="E36" s="13"/>
      <c r="F36" s="13"/>
      <c r="G36" s="151"/>
    </row>
    <row r="37" spans="2:13" ht="30" x14ac:dyDescent="0.25">
      <c r="B37" s="42" t="s">
        <v>135</v>
      </c>
      <c r="C37" s="13">
        <v>0.57999999999999996</v>
      </c>
      <c r="D37" s="13">
        <v>160</v>
      </c>
      <c r="E37" s="13" t="s">
        <v>136</v>
      </c>
      <c r="F37" s="13" t="s">
        <v>136</v>
      </c>
      <c r="G37" s="151"/>
      <c r="H37" s="17"/>
      <c r="L37" s="1"/>
      <c r="M37" s="9"/>
    </row>
    <row r="38" spans="2:13" ht="15.75" x14ac:dyDescent="0.25">
      <c r="B38" s="42" t="s">
        <v>137</v>
      </c>
      <c r="C38" s="13">
        <v>0.68</v>
      </c>
      <c r="D38" s="13">
        <v>189</v>
      </c>
      <c r="E38" s="13">
        <v>0.09</v>
      </c>
      <c r="F38" s="13">
        <v>25</v>
      </c>
      <c r="G38" s="152"/>
      <c r="H38" s="1"/>
      <c r="I38" s="1"/>
      <c r="L38" s="16"/>
      <c r="M38" s="8"/>
    </row>
    <row r="39" spans="2:13" ht="15.75" x14ac:dyDescent="0.25">
      <c r="B39" s="17"/>
      <c r="C39" s="17"/>
      <c r="D39" s="17"/>
      <c r="E39" s="17"/>
      <c r="F39" s="17"/>
      <c r="G39" s="1"/>
      <c r="H39" s="1"/>
      <c r="I39" s="1"/>
      <c r="L39" s="16"/>
      <c r="M39" s="8"/>
    </row>
    <row r="40" spans="2:13" ht="18" x14ac:dyDescent="0.25">
      <c r="B40" s="7" t="s">
        <v>108</v>
      </c>
      <c r="C40" s="17"/>
      <c r="D40" s="17"/>
      <c r="E40" s="17"/>
      <c r="F40" s="17"/>
      <c r="G40" s="1"/>
      <c r="H40" s="1"/>
      <c r="I40" s="1"/>
      <c r="L40" s="16"/>
      <c r="M40" s="8"/>
    </row>
    <row r="41" spans="2:13" ht="15.75" x14ac:dyDescent="0.25">
      <c r="B41" s="17"/>
      <c r="C41" s="17"/>
      <c r="D41" s="17"/>
      <c r="E41" s="17"/>
      <c r="F41" s="17"/>
      <c r="G41" s="1"/>
      <c r="H41" s="1"/>
      <c r="I41" s="1"/>
      <c r="L41" s="16"/>
      <c r="M41" s="8"/>
    </row>
    <row r="42" spans="2:13" ht="30.75" customHeight="1" x14ac:dyDescent="0.25">
      <c r="B42" s="153" t="s">
        <v>138</v>
      </c>
      <c r="C42" s="153" t="s">
        <v>139</v>
      </c>
      <c r="D42" s="153"/>
      <c r="E42" s="156" t="s">
        <v>140</v>
      </c>
      <c r="M42" s="8"/>
    </row>
    <row r="43" spans="2:13" ht="17.25" customHeight="1" x14ac:dyDescent="0.25">
      <c r="B43" s="153"/>
      <c r="C43" s="18" t="s">
        <v>141</v>
      </c>
      <c r="D43" s="18" t="s">
        <v>142</v>
      </c>
      <c r="E43" s="156"/>
      <c r="I43" s="25"/>
      <c r="J43" s="25"/>
      <c r="K43" s="25"/>
      <c r="M43" s="8"/>
    </row>
    <row r="44" spans="2:13" ht="25.5" customHeight="1" x14ac:dyDescent="0.25">
      <c r="B44" s="15" t="s">
        <v>143</v>
      </c>
      <c r="C44" s="13">
        <v>13.1</v>
      </c>
      <c r="D44" s="13">
        <v>14</v>
      </c>
      <c r="E44" s="157"/>
    </row>
    <row r="45" spans="2:13" x14ac:dyDescent="0.25">
      <c r="B45" s="15" t="s">
        <v>127</v>
      </c>
      <c r="C45" s="13">
        <v>4</v>
      </c>
      <c r="D45" s="13">
        <v>4</v>
      </c>
      <c r="E45" s="157"/>
    </row>
    <row r="46" spans="2:13" x14ac:dyDescent="0.25">
      <c r="B46" s="15" t="s">
        <v>144</v>
      </c>
      <c r="C46" s="13">
        <v>8.8000000000000007</v>
      </c>
      <c r="D46" s="13">
        <v>7.9</v>
      </c>
      <c r="E46" s="157"/>
    </row>
    <row r="47" spans="2:13" x14ac:dyDescent="0.25">
      <c r="B47" s="15" t="s">
        <v>129</v>
      </c>
      <c r="C47" s="13">
        <v>10.7</v>
      </c>
      <c r="D47" s="13">
        <v>10.6</v>
      </c>
      <c r="E47" s="157"/>
    </row>
    <row r="48" spans="2:13" x14ac:dyDescent="0.25">
      <c r="B48" s="15" t="s">
        <v>145</v>
      </c>
      <c r="C48" s="13">
        <v>4.0999999999999996</v>
      </c>
      <c r="D48" s="13">
        <v>4</v>
      </c>
      <c r="E48" s="157"/>
    </row>
    <row r="49" spans="2:5" x14ac:dyDescent="0.25">
      <c r="B49" s="15" t="s">
        <v>132</v>
      </c>
      <c r="C49" s="13" t="s">
        <v>146</v>
      </c>
      <c r="D49" s="13" t="s">
        <v>146</v>
      </c>
      <c r="E49" s="157"/>
    </row>
    <row r="50" spans="2:5" x14ac:dyDescent="0.25">
      <c r="B50" s="15" t="s">
        <v>147</v>
      </c>
      <c r="C50" s="13" t="s">
        <v>146</v>
      </c>
      <c r="D50" s="13" t="s">
        <v>146</v>
      </c>
      <c r="E50" s="157"/>
    </row>
  </sheetData>
  <mergeCells count="8">
    <mergeCell ref="G26:G38"/>
    <mergeCell ref="C42:D42"/>
    <mergeCell ref="B12:D12"/>
    <mergeCell ref="B26:B27"/>
    <mergeCell ref="C26:D26"/>
    <mergeCell ref="E26:F26"/>
    <mergeCell ref="B42:B43"/>
    <mergeCell ref="E42:E50"/>
  </mergeCells>
  <phoneticPr fontId="7" type="noConversion"/>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6E1AECA5D80BC458E33A67BC4745549" ma:contentTypeVersion="18" ma:contentTypeDescription="Create a new document." ma:contentTypeScope="" ma:versionID="58e27e054e7221b6fa4533791db250fc">
  <xsd:schema xmlns:xsd="http://www.w3.org/2001/XMLSchema" xmlns:xs="http://www.w3.org/2001/XMLSchema" xmlns:p="http://schemas.microsoft.com/office/2006/metadata/properties" xmlns:ns2="7b908c4f-0f3a-4f42-825c-b60d611e09c2" xmlns:ns3="4adceb62-ef84-4abb-aa9c-7102cb8fdd45" targetNamespace="http://schemas.microsoft.com/office/2006/metadata/properties" ma:root="true" ma:fieldsID="89a3058802ffee660022cfdc0f8e776c" ns2:_="" ns3:_="">
    <xsd:import namespace="7b908c4f-0f3a-4f42-825c-b60d611e09c2"/>
    <xsd:import namespace="4adceb62-ef84-4abb-aa9c-7102cb8fdd4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Location" minOccurs="0"/>
                <xsd:element ref="ns2:MediaServiceOCR"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908c4f-0f3a-4f42-825c-b60d611e09c2"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2bbf47a-f6ca-4b6c-a896-b8359ca3f11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adceb62-ef84-4abb-aa9c-7102cb8fdd4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53d88f8-a8df-4ec0-b05e-efe4e8f30118}" ma:internalName="TaxCatchAll" ma:showField="CatchAllData" ma:web="4adceb62-ef84-4abb-aa9c-7102cb8fdd4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7b908c4f-0f3a-4f42-825c-b60d611e09c2" xsi:nil="true"/>
    <SharedWithUsers xmlns="4adceb62-ef84-4abb-aa9c-7102cb8fdd45">
      <UserInfo>
        <DisplayName/>
        <AccountId xsi:nil="true"/>
        <AccountType/>
      </UserInfo>
    </SharedWithUsers>
    <TaxCatchAll xmlns="4adceb62-ef84-4abb-aa9c-7102cb8fdd45" xsi:nil="true"/>
    <lcf76f155ced4ddcb4097134ff3c332f xmlns="7b908c4f-0f3a-4f42-825c-b60d611e09c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2E0BE79-68F0-4D75-A9D4-1F0B50D23ADF}">
  <ds:schemaRefs>
    <ds:schemaRef ds:uri="http://schemas.microsoft.com/sharepoint/v3/contenttype/forms"/>
  </ds:schemaRefs>
</ds:datastoreItem>
</file>

<file path=customXml/itemProps2.xml><?xml version="1.0" encoding="utf-8"?>
<ds:datastoreItem xmlns:ds="http://schemas.openxmlformats.org/officeDocument/2006/customXml" ds:itemID="{0F22F09E-D43E-418A-9356-8DC6ED6ABD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908c4f-0f3a-4f42-825c-b60d611e09c2"/>
    <ds:schemaRef ds:uri="4adceb62-ef84-4abb-aa9c-7102cb8fdd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973DAA7-E76A-413E-93ED-B4A407CE48B4}">
  <ds:schemaRefs>
    <ds:schemaRef ds:uri="http://schemas.microsoft.com/office/2006/metadata/properties"/>
    <ds:schemaRef ds:uri="http://schemas.microsoft.com/office/infopath/2007/PartnerControls"/>
    <ds:schemaRef ds:uri="7b908c4f-0f3a-4f42-825c-b60d611e09c2"/>
    <ds:schemaRef ds:uri="4adceb62-ef84-4abb-aa9c-7102cb8fdd4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Change Log</vt:lpstr>
      <vt:lpstr>Instructions </vt:lpstr>
      <vt:lpstr>EPD Option 2</vt:lpstr>
      <vt:lpstr>Emission Factors </vt:lpstr>
      <vt:lpstr>Conversion Factors </vt:lpstr>
      <vt:lpstr>Emission Factors (Sources)</vt:lpstr>
      <vt:lpstr>'EPD Option 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v1-3</dc:title>
  <dc:subject/>
  <dc:creator>Tori</dc:creator>
  <cp:keywords/>
  <dc:description/>
  <cp:lastModifiedBy>Melinda Coles</cp:lastModifiedBy>
  <cp:revision/>
  <cp:lastPrinted>2024-11-26T04:41:55Z</cp:lastPrinted>
  <dcterms:created xsi:type="dcterms:W3CDTF">2022-08-11T00:04:52Z</dcterms:created>
  <dcterms:modified xsi:type="dcterms:W3CDTF">2025-03-26T01:23:30Z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0x01010096E1AECA5D80BC458E33A67BC4745549</vt:lpwstr>
  </property>
</Properties>
</file>